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1000223\Desktop\Scan\"/>
    </mc:Choice>
  </mc:AlternateContent>
  <xr:revisionPtr revIDLastSave="0" documentId="13_ncr:1_{5214E0D4-B92C-48C7-86EB-07BA5515197A}" xr6:coauthVersionLast="47" xr6:coauthVersionMax="47" xr10:uidLastSave="{00000000-0000-0000-0000-000000000000}"/>
  <bookViews>
    <workbookView xWindow="-27075" yWindow="1170" windowWidth="24450" windowHeight="13665" tabRatio="820" firstSheet="8"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U36" i="10"/>
  <c r="C36" i="10"/>
  <c r="BW34" i="10"/>
  <c r="BW35" i="10" s="1"/>
  <c r="C34" i="10"/>
  <c r="C35" i="10" s="1"/>
  <c r="BW36" i="10" l="1"/>
  <c r="BW37" i="10" s="1"/>
  <c r="BW38" i="10" s="1"/>
  <c r="BW39" i="10" s="1"/>
  <c r="BW40" i="10" s="1"/>
  <c r="CO34" i="10"/>
  <c r="CO35" i="10" s="1"/>
  <c r="CO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E37" i="10" s="1"/>
</calcChain>
</file>

<file path=xl/sharedStrings.xml><?xml version="1.0" encoding="utf-8"?>
<sst xmlns="http://schemas.openxmlformats.org/spreadsheetml/2006/main" count="1106" uniqueCount="570">
  <si>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</si>
  <si>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</si>
  <si>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</si>
  <si>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</si>
  <si>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</si>
  <si>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</si>
  <si>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</si>
  <si>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</si>
  <si>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</si>
  <si>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</si>
  <si>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</si>
  <si>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</si>
  <si>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</si>
  <si>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</si>
  <si>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</si>
  <si>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</si>
  <si>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</si>
  <si>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</si>
  <si>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</si>
  <si>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</si>
  <si>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</si>
  <si>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</si>
  <si>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</si>
  <si>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</si>
  <si>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</si>
  <si>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</si>
  <si>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</si>
  <si>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</si>
  <si>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</si>
  <si>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</si>
  <si>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</si>
  <si>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</si>
  <si>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</si>
  <si>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</si>
  <si>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</si>
  <si>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</si>
  <si>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</si>
  <si>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</si>
  <si>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</si>
  <si>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</si>
  <si>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</si>
  <si>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</si>
  <si>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</si>
  <si>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</si>
  <si>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</si>
  <si>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</si>
  <si>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</si>
  <si>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</si>
  <si>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</si>
  <si>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</si>
  <si>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</si>
  <si>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</si>
  <si>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</si>
  <si>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</si>
  <si>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</si>
  <si>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</si>
  <si>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</si>
  <si>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</si>
  <si>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</si>
  <si>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</si>
  <si>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</si>
  <si>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</si>
  <si>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</si>
  <si>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</si>
  <si>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</si>
  <si>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</si>
  <si>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</si>
  <si>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</si>
  <si>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</si>
  <si>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</si>
  <si>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</si>
  <si>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</si>
  <si>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</si>
  <si>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</si>
  <si>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</si>
  <si>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</si>
  <si>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</si>
  <si>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</si>
  <si>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</si>
  <si>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</si>
  <si>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</si>
  <si>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</si>
  <si>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</si>
  <si>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</si>
  <si>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</si>
  <si>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</si>
  <si>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</si>
  <si>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</si>
  <si>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</si>
  <si>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</si>
  <si>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</si>
  <si>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</si>
  <si>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</si>
  <si>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</si>
  <si>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</si>
  <si>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</si>
  <si>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</si>
  <si>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</si>
  <si>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</si>
  <si>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</si>
  <si>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</si>
  <si>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</si>
  <si>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</si>
  <si>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</si>
  <si>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</si>
  <si>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</si>
  <si>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</si>
  <si>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</si>
  <si>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</si>
  <si>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</si>
  <si>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</si>
  <si>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</si>
  <si>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</si>
  <si>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</si>
  <si>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</si>
  <si>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</si>
  <si>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</si>
  <si>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</si>
  <si>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</si>
  <si>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</si>
  <si>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</si>
  <si>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</si>
  <si>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</si>
  <si>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</si>
  <si>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</si>
  <si>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</si>
  <si>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</si>
  <si>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</si>
  <si>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</si>
  <si>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</si>
  <si>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</si>
  <si>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</si>
  <si>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</si>
  <si>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</si>
  <si>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</si>
  <si>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</si>
  <si>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</si>
  <si>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</si>
  <si>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</si>
  <si>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</si>
  <si>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</si>
  <si>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</si>
  <si>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</si>
  <si>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</si>
  <si>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</si>
  <si>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</si>
  <si>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</si>
  <si>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</si>
  <si>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</si>
  <si>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</si>
  <si>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</si>
  <si>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</si>
  <si>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</si>
  <si>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</si>
  <si>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</si>
  <si>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</si>
  <si>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</si>
  <si>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</si>
  <si>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</si>
  <si>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</si>
  <si>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</si>
  <si>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</si>
  <si>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</si>
  <si>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</si>
  <si>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</si>
  <si>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</si>
  <si>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</si>
  <si>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</si>
  <si>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</si>
  <si>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</si>
  <si>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</si>
  <si>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</si>
  <si>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</si>
  <si>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</si>
  <si>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</si>
  <si>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</si>
  <si>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</si>
  <si>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</si>
  <si>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</si>
  <si>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</si>
  <si>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</si>
  <si>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</si>
  <si>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</si>
  <si>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</si>
  <si>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</si>
  <si>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</si>
  <si>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</si>
  <si>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</si>
  <si>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</si>
  <si>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</si>
  <si>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</si>
  <si>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</si>
  <si>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</si>
  <si>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</si>
  <si>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</si>
  <si>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</si>
  <si>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</si>
  <si>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</si>
  <si>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</si>
  <si>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</si>
  <si>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</si>
  <si>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</si>
  <si>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</si>
  <si>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</si>
  <si>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鳥取県南部町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</si>
  <si>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</si>
  <si>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</si>
  <si>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</si>
  <si>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</si>
  <si>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</si>
  <si>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</si>
  <si>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</si>
  <si>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</si>
  <si>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</si>
  <si>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</si>
  <si>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</si>
  <si>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</si>
  <si>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</si>
  <si>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</si>
  <si>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</si>
  <si>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</si>
  <si>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</si>
  <si>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</si>
  <si>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</si>
  <si>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</si>
  <si>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</si>
  <si>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</si>
  <si>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</si>
  <si>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</si>
  <si>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</si>
  <si>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</si>
  <si>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</si>
  <si>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</si>
  <si>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</si>
  <si>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</si>
  <si>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</si>
  <si>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</si>
  <si>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</si>
  <si>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</si>
  <si>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</si>
  <si>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</si>
  <si>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</si>
  <si>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</si>
  <si>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</si>
  <si>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</si>
  <si>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</si>
  <si>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</si>
  <si>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</si>
  <si>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</si>
  <si>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</si>
  <si>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</si>
  <si>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</si>
  <si>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</si>
  <si>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</si>
  <si>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</si>
  <si>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</si>
  <si>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</si>
  <si>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</si>
  <si>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</si>
  <si>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</si>
  <si>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</si>
  <si>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</si>
  <si>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</si>
  <si>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</si>
  <si>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</si>
  <si>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</si>
  <si>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</si>
  <si>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</si>
  <si>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</si>
  <si>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</si>
  <si>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</si>
  <si>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</si>
  <si>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</si>
  <si>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</si>
  <si>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</si>
  <si>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</si>
  <si>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</si>
  <si>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</si>
  <si>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</si>
  <si>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</si>
  <si>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</si>
  <si>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</si>
  <si>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</si>
  <si>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</si>
  <si>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</si>
  <si>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</si>
  <si>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</si>
  <si>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</si>
  <si>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</si>
  <si>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</si>
  <si>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</si>
  <si>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</si>
  <si>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</si>
  <si>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</si>
  <si>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</si>
  <si>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</si>
  <si>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</si>
  <si>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</si>
  <si>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</si>
  <si>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</si>
  <si>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</si>
  <si>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</si>
  <si>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</si>
  <si>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</si>
  <si>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</si>
  <si>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</si>
  <si>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</si>
  <si>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</si>
  <si>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</si>
  <si>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</si>
  <si>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</si>
  <si>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</si>
  <si>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</si>
  <si>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</si>
  <si>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</si>
  <si>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</si>
  <si>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</si>
  <si>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</si>
  <si>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</si>
  <si>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</si>
  <si>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</si>
  <si>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</si>
  <si>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</si>
  <si>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</si>
  <si>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</si>
  <si>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</si>
  <si>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</si>
  <si>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</si>
  <si>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</si>
  <si>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</si>
  <si>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</si>
  <si>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</si>
  <si>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</si>
  <si>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</si>
  <si>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</si>
  <si>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</si>
  <si>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</si>
  <si>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</si>
  <si>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</si>
  <si>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</si>
  <si>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</si>
  <si>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</si>
  <si>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</si>
  <si>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</si>
  <si>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</si>
  <si>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</si>
  <si>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</si>
  <si>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</si>
  <si>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</si>
  <si>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</si>
  <si>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</si>
  <si>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</si>
  <si>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</si>
  <si>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</si>
  <si>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</si>
  <si>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鳥取県南部町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</si>
  <si>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</si>
  <si>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</si>
  <si>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</si>
  <si>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</si>
  <si>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</si>
  <si>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</si>
  <si>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</si>
  <si>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</si>
  <si>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</si>
  <si>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</si>
  <si>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</si>
  <si>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</si>
  <si>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</si>
  <si>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</si>
  <si>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</si>
  <si>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</si>
  <si>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</si>
  <si>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</si>
  <si>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</si>
  <si>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</si>
  <si>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</si>
  <si>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</si>
  <si>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</si>
  <si>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</si>
  <si>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</si>
  <si>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</si>
  <si>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</si>
  <si>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</si>
  <si>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</si>
  <si>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</si>
  <si>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</si>
  <si>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</si>
  <si>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</si>
  <si>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</si>
  <si>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</si>
  <si>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</si>
  <si>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病院事業会計</t>
    <phoneticPr fontId="5"/>
  </si>
  <si>
    <t>法適用企業</t>
    <phoneticPr fontId="5"/>
  </si>
  <si>
    <t>在宅生活支援事業会計</t>
    <phoneticPr fontId="5"/>
  </si>
  <si>
    <t>水道事業会計</t>
    <phoneticPr fontId="5"/>
  </si>
  <si>
    <t>浄化槽整備事業特別会計</t>
    <phoneticPr fontId="5"/>
  </si>
  <si>
    <t>法非適用企業</t>
    <phoneticPr fontId="5"/>
  </si>
  <si>
    <t>農業集落排水事業特別会計</t>
    <phoneticPr fontId="5"/>
  </si>
  <si>
    <t>公共下水道事業特別会計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</si>
  <si>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</si>
  <si>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</si>
  <si>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</si>
  <si>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</si>
  <si>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</si>
  <si>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</si>
  <si>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</si>
  <si>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</si>
  <si>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</si>
  <si>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</si>
  <si>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</si>
  <si>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</si>
  <si>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</si>
  <si>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</si>
  <si>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</si>
  <si>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</si>
  <si>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</si>
  <si>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</si>
  <si>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</si>
  <si>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</si>
  <si>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</si>
  <si>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</si>
  <si>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</si>
  <si>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</si>
  <si>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</si>
  <si>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</si>
  <si>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</si>
  <si>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</si>
  <si>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</si>
  <si>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</si>
  <si>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</si>
  <si>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</si>
  <si>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</si>
  <si>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</si>
  <si>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</si>
  <si>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</si>
  <si>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</si>
  <si>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</si>
  <si>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</si>
  <si>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</si>
  <si>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</si>
  <si>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</si>
  <si>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</si>
  <si>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</si>
  <si>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</si>
  <si>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</si>
  <si>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</si>
  <si>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</si>
  <si>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</si>
  <si>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</si>
  <si>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</si>
  <si>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</si>
  <si>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</si>
  <si>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</si>
  <si>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</si>
  <si>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</si>
  <si>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</si>
  <si>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</si>
  <si>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</si>
  <si>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</si>
  <si>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</si>
  <si>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</si>
  <si>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</si>
  <si>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</si>
  <si>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</si>
  <si>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</si>
  <si>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</si>
  <si>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</si>
  <si>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</si>
  <si>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</si>
  <si>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</si>
  <si>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</si>
  <si>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</si>
  <si>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</si>
  <si>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</si>
  <si>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</si>
  <si>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</si>
  <si>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</si>
  <si>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</si>
  <si>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</si>
  <si>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</si>
  <si>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</si>
  <si>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</si>
  <si>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</si>
  <si>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</si>
  <si>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</si>
  <si>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</si>
  <si>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</si>
  <si>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</si>
  <si>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</si>
  <si>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</si>
  <si>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</si>
  <si>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</si>
  <si>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</si>
  <si>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</si>
  <si>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</si>
  <si>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</si>
  <si>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</si>
  <si>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</si>
  <si>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</si>
  <si>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</si>
  <si>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</si>
  <si>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</si>
  <si>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</si>
  <si>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</si>
  <si>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</si>
  <si>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</si>
  <si>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</si>
  <si>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</si>
  <si>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</si>
  <si>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</si>
  <si>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</si>
  <si>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</si>
  <si>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</si>
  <si>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</si>
  <si>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</si>
  <si>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</si>
  <si>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</si>
  <si>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</si>
  <si>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</si>
  <si>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</si>
  <si>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</si>
  <si>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</si>
  <si>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</si>
  <si>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</si>
  <si>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</si>
  <si>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</si>
  <si>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</si>
  <si>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</si>
  <si>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</si>
  <si>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</si>
  <si>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</si>
  <si>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</si>
  <si>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</si>
  <si>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</si>
  <si>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</si>
  <si>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0.37</t>
  </si>
  <si>
    <t>▲ 0.89</t>
  </si>
  <si>
    <t>▲ 1.47</t>
  </si>
  <si>
    <t>一般会計</t>
  </si>
  <si>
    <t>病院事業会計</t>
  </si>
  <si>
    <t>水道事業会計</t>
  </si>
  <si>
    <t>在宅生活支援事業会計</t>
  </si>
  <si>
    <t>農業集落排水事業特別会計</t>
  </si>
  <si>
    <t>国民健康保険事業</t>
  </si>
  <si>
    <t>公共下水道事業特別会計</t>
  </si>
  <si>
    <t>浄化槽整備事業特別会計</t>
  </si>
  <si>
    <t>その他会計（赤字）</t>
  </si>
  <si>
    <t>その他会計（黒字）</t>
  </si>
  <si>
    <t>R01</t>
    <phoneticPr fontId="5"/>
  </si>
  <si>
    <t>R02</t>
    <phoneticPr fontId="5"/>
  </si>
  <si>
    <t>R03</t>
    <phoneticPr fontId="5"/>
  </si>
  <si>
    <t>R04</t>
    <phoneticPr fontId="5"/>
  </si>
  <si>
    <t>R05</t>
    <phoneticPr fontId="5"/>
  </si>
  <si>
    <t>南部町農村振興公社</t>
    <rPh sb="0" eb="3">
      <t>ナンブチョウ</t>
    </rPh>
    <rPh sb="3" eb="5">
      <t>ノウソン</t>
    </rPh>
    <rPh sb="5" eb="7">
      <t>シンコウ</t>
    </rPh>
    <rPh sb="7" eb="9">
      <t>コウシャ</t>
    </rPh>
    <phoneticPr fontId="2"/>
  </si>
  <si>
    <t>株式会社　緑水園</t>
    <rPh sb="0" eb="2">
      <t>カブシキ</t>
    </rPh>
    <rPh sb="2" eb="4">
      <t>カイシャ</t>
    </rPh>
    <rPh sb="5" eb="6">
      <t>リョク</t>
    </rPh>
    <rPh sb="6" eb="7">
      <t>スイ</t>
    </rPh>
    <rPh sb="7" eb="8">
      <t>エン</t>
    </rPh>
    <phoneticPr fontId="2"/>
  </si>
  <si>
    <t>南部町土地開発公社</t>
    <rPh sb="0" eb="3">
      <t>ナンブチョウ</t>
    </rPh>
    <rPh sb="3" eb="5">
      <t>トチ</t>
    </rPh>
    <rPh sb="5" eb="7">
      <t>カイハツ</t>
    </rPh>
    <rPh sb="7" eb="9">
      <t>コウシャ</t>
    </rPh>
    <phoneticPr fontId="2"/>
  </si>
  <si>
    <t>鳥取県町村総合事務組合</t>
    <rPh sb="0" eb="3">
      <t>トットリケン</t>
    </rPh>
    <rPh sb="3" eb="5">
      <t>チョウソン</t>
    </rPh>
    <rPh sb="5" eb="7">
      <t>ソウゴウ</t>
    </rPh>
    <rPh sb="7" eb="9">
      <t>ジム</t>
    </rPh>
    <rPh sb="9" eb="11">
      <t>クミアイ</t>
    </rPh>
    <phoneticPr fontId="0"/>
  </si>
  <si>
    <t>南部町・伯耆町清掃施設管理組合</t>
    <rPh sb="0" eb="3">
      <t>ナンブチョウ</t>
    </rPh>
    <rPh sb="4" eb="6">
      <t>ホウキ</t>
    </rPh>
    <rPh sb="6" eb="7">
      <t>チョウ</t>
    </rPh>
    <rPh sb="7" eb="9">
      <t>セイソウ</t>
    </rPh>
    <rPh sb="9" eb="11">
      <t>シセツ</t>
    </rPh>
    <rPh sb="11" eb="13">
      <t>カンリ</t>
    </rPh>
    <rPh sb="13" eb="15">
      <t>クミアイ</t>
    </rPh>
    <phoneticPr fontId="0"/>
  </si>
  <si>
    <t>鳥取県西部広域行政管理組合</t>
    <rPh sb="0" eb="3">
      <t>トットリケン</t>
    </rPh>
    <rPh sb="3" eb="5">
      <t>セイブ</t>
    </rPh>
    <rPh sb="5" eb="7">
      <t>コウイキ</t>
    </rPh>
    <rPh sb="7" eb="9">
      <t>ギョウセイ</t>
    </rPh>
    <rPh sb="9" eb="11">
      <t>カンリ</t>
    </rPh>
    <rPh sb="11" eb="13">
      <t>クミアイ</t>
    </rPh>
    <phoneticPr fontId="0"/>
  </si>
  <si>
    <t>南部箕蚊屋広域連合</t>
    <rPh sb="0" eb="2">
      <t>ナンブ</t>
    </rPh>
    <rPh sb="2" eb="5">
      <t>ミノカヤ</t>
    </rPh>
    <rPh sb="5" eb="7">
      <t>コウイキ</t>
    </rPh>
    <rPh sb="7" eb="9">
      <t>レンゴウ</t>
    </rPh>
    <phoneticPr fontId="0"/>
  </si>
  <si>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0"/>
  </si>
  <si>
    <t>一般会計</t>
    <rPh sb="0" eb="2">
      <t>イッパン</t>
    </rPh>
    <rPh sb="2" eb="4">
      <t>カイケイ</t>
    </rPh>
    <phoneticPr fontId="0"/>
  </si>
  <si>
    <t>介護保険事業特別会計</t>
    <rPh sb="0" eb="2">
      <t>カイゴ</t>
    </rPh>
    <rPh sb="2" eb="4">
      <t>ホケン</t>
    </rPh>
    <rPh sb="4" eb="6">
      <t>ジギョウ</t>
    </rPh>
    <rPh sb="6" eb="8">
      <t>トクベツ</t>
    </rPh>
    <rPh sb="8" eb="10">
      <t>カイケイ</t>
    </rPh>
    <phoneticPr fontId="0"/>
  </si>
  <si>
    <t>後期高齢者医療特別会計</t>
    <rPh sb="0" eb="2">
      <t>コウキ</t>
    </rPh>
    <rPh sb="2" eb="5">
      <t>コウレイシャ</t>
    </rPh>
    <rPh sb="5" eb="7">
      <t>イリョウ</t>
    </rPh>
    <rPh sb="7" eb="9">
      <t>トクベツ</t>
    </rPh>
    <rPh sb="9" eb="11">
      <t>カイケイ</t>
    </rPh>
    <phoneticPr fontId="0"/>
  </si>
  <si>
    <t>地域振興基金</t>
    <phoneticPr fontId="5"/>
  </si>
  <si>
    <t>さくら基金</t>
    <phoneticPr fontId="2"/>
  </si>
  <si>
    <t>公共施設等整備基金</t>
    <phoneticPr fontId="2"/>
  </si>
  <si>
    <t>一般廃棄物処理施設整備費積立基金</t>
    <phoneticPr fontId="2"/>
  </si>
  <si>
    <t>あいのわ銀行基金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</si>
</sst>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0B56-463D-85C2-29BBE87F42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46000</c:v>
                </c:pt>
                <c:pt idx="1">
                  <c:v>187479</c:v>
                </c:pt>
                <c:pt idx="2">
                  <c:v>119622</c:v>
                </c:pt>
                <c:pt idx="3">
                  <c:v>62593</c:v>
                </c:pt>
                <c:pt idx="4">
                  <c:v>99570</c:v>
                </c:pt>
              </c:numCache>
            </c:numRef>
          </c:val>
          <c:smooth val="0"/>
          <c:extLst>
            <c:ext xmlns:c16="http://schemas.microsoft.com/office/drawing/2014/chart" uri="{C3380CC4-5D6E-409C-BE32-E72D297353CC}">
              <c16:uniqueId val="{00000001-0B56-463D-85C2-29BBE87F42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4.9400000000000004</c:v>
                </c:pt>
                <c:pt idx="1">
                  <c:v>4.37</c:v>
                </c:pt>
                <c:pt idx="2">
                  <c:v>7.83</c:v>
                </c:pt>
                <c:pt idx="3">
                  <c:v>5.78</c:v>
                </c:pt>
                <c:pt idx="4">
                  <c:v>4.22</c:v>
                </c:pt>
              </c:numCache>
            </c:numRef>
          </c:val>
          <c:extLst>
            <c:ext xmlns:c16="http://schemas.microsoft.com/office/drawing/2014/chart" uri="{C3380CC4-5D6E-409C-BE32-E72D297353CC}">
              <c16:uniqueId val="{00000000-C4F5-44E0-BE4A-4E3DD9AB7B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19.36</c:v>
                </c:pt>
                <c:pt idx="1">
                  <c:v>18.62</c:v>
                </c:pt>
                <c:pt idx="2">
                  <c:v>17.61</c:v>
                </c:pt>
                <c:pt idx="3">
                  <c:v>18.12</c:v>
                </c:pt>
                <c:pt idx="4">
                  <c:v>17.93</c:v>
                </c:pt>
              </c:numCache>
            </c:numRef>
          </c:val>
          <c:extLst>
            <c:ext xmlns:c16="http://schemas.microsoft.com/office/drawing/2014/chart" uri="{C3380CC4-5D6E-409C-BE32-E72D297353CC}">
              <c16:uniqueId val="{00000001-C4F5-44E0-BE4A-4E3DD9AB7B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2.2799999999999998</c:v>
                </c:pt>
                <c:pt idx="1">
                  <c:v>-0.37</c:v>
                </c:pt>
                <c:pt idx="2">
                  <c:v>3.7</c:v>
                </c:pt>
                <c:pt idx="3">
                  <c:v>-0.89</c:v>
                </c:pt>
                <c:pt idx="4">
                  <c:v>-1.47</c:v>
                </c:pt>
              </c:numCache>
            </c:numRef>
          </c:val>
          <c:smooth val="0"/>
          <c:extLst>
            <c:ext xmlns:c16="http://schemas.microsoft.com/office/drawing/2014/chart" uri="{C3380CC4-5D6E-409C-BE32-E72D297353CC}">
              <c16:uniqueId val="{00000002-C4F5-44E0-BE4A-4E3DD9AB7B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0.17</c:v>
                </c:pt>
                <c:pt idx="4">
                  <c:v>#N/A</c:v>
                </c:pt>
                <c:pt idx="5">
                  <c:v>0.09</c:v>
                </c:pt>
                <c:pt idx="6">
                  <c:v>#N/A</c:v>
                </c:pt>
                <c:pt idx="7">
                  <c:v>0.13</c:v>
                </c:pt>
                <c:pt idx="8">
                  <c:v>#N/A</c:v>
                </c:pt>
                <c:pt idx="9">
                  <c:v>0.12</c:v>
                </c:pt>
              </c:numCache>
            </c:numRef>
          </c:val>
          <c:extLst>
            <c:ext xmlns:c16="http://schemas.microsoft.com/office/drawing/2014/chart" uri="{C3380CC4-5D6E-409C-BE32-E72D297353CC}">
              <c16:uniqueId val="{00000000-1551-43A1-8622-5A1EB2CCDA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51-43A1-8622-5A1EB2CCDA2B}"/>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c:v>
                </c:pt>
              </c:numCache>
            </c:numRef>
          </c:val>
          <c:extLst>
            <c:ext xmlns:c16="http://schemas.microsoft.com/office/drawing/2014/chart" uri="{C3380CC4-5D6E-409C-BE32-E72D297353CC}">
              <c16:uniqueId val="{00000002-1551-43A1-8622-5A1EB2CCDA2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0.19</c:v>
                </c:pt>
                <c:pt idx="6">
                  <c:v>#N/A</c:v>
                </c:pt>
                <c:pt idx="7">
                  <c:v>0</c:v>
                </c:pt>
                <c:pt idx="8">
                  <c:v>#N/A</c:v>
                </c:pt>
                <c:pt idx="9">
                  <c:v>0.4</c:v>
                </c:pt>
              </c:numCache>
            </c:numRef>
          </c:val>
          <c:extLst>
            <c:ext xmlns:c16="http://schemas.microsoft.com/office/drawing/2014/chart" uri="{C3380CC4-5D6E-409C-BE32-E72D297353CC}">
              <c16:uniqueId val="{00000003-1551-43A1-8622-5A1EB2CCDA2B}"/>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0.14000000000000001</c:v>
                </c:pt>
                <c:pt idx="4">
                  <c:v>#N/A</c:v>
                </c:pt>
                <c:pt idx="5">
                  <c:v>0.36</c:v>
                </c:pt>
                <c:pt idx="6">
                  <c:v>#N/A</c:v>
                </c:pt>
                <c:pt idx="7">
                  <c:v>0.56000000000000005</c:v>
                </c:pt>
                <c:pt idx="8">
                  <c:v>#N/A</c:v>
                </c:pt>
                <c:pt idx="9">
                  <c:v>0.46</c:v>
                </c:pt>
              </c:numCache>
            </c:numRef>
          </c:val>
          <c:extLst>
            <c:ext xmlns:c16="http://schemas.microsoft.com/office/drawing/2014/chart" uri="{C3380CC4-5D6E-409C-BE32-E72D297353CC}">
              <c16:uniqueId val="{00000004-1551-43A1-8622-5A1EB2CCDA2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0.71</c:v>
                </c:pt>
              </c:numCache>
            </c:numRef>
          </c:val>
          <c:extLst>
            <c:ext xmlns:c16="http://schemas.microsoft.com/office/drawing/2014/chart" uri="{C3380CC4-5D6E-409C-BE32-E72D297353CC}">
              <c16:uniqueId val="{00000005-1551-43A1-8622-5A1EB2CCDA2B}"/>
            </c:ext>
          </c:extLst>
        </c:ser>
        <c:ser>
          <c:idx val="6"/>
          <c:order val="6"/>
          <c:tx>
            <c:strRef>
              <c:f>データシート!$A$33</c:f>
              <c:strCache>
                <c:ptCount val="1"/>
                <c:pt idx="0">
                  <c:v>在宅生活支援事業会計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0.71</c:v>
                </c:pt>
                <c:pt idx="4">
                  <c:v>#N/A</c:v>
                </c:pt>
                <c:pt idx="5">
                  <c:v>0.87</c:v>
                </c:pt>
                <c:pt idx="6">
                  <c:v>#N/A</c:v>
                </c:pt>
                <c:pt idx="7">
                  <c:v>1.22</c:v>
                </c:pt>
                <c:pt idx="8">
                  <c:v>#N/A</c:v>
                </c:pt>
                <c:pt idx="9">
                  <c:v>1.1299999999999999</c:v>
                </c:pt>
              </c:numCache>
            </c:numRef>
          </c:val>
          <c:extLst>
            <c:ext xmlns:c16="http://schemas.microsoft.com/office/drawing/2014/chart" uri="{C3380CC4-5D6E-409C-BE32-E72D297353CC}">
              <c16:uniqueId val="{00000006-1551-43A1-8622-5A1EB2CCDA2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1.31</c:v>
                </c:pt>
                <c:pt idx="4">
                  <c:v>#N/A</c:v>
                </c:pt>
                <c:pt idx="5">
                  <c:v>1.31</c:v>
                </c:pt>
                <c:pt idx="6">
                  <c:v>#N/A</c:v>
                </c:pt>
                <c:pt idx="7">
                  <c:v>1.55</c:v>
                </c:pt>
                <c:pt idx="8">
                  <c:v>#N/A</c:v>
                </c:pt>
                <c:pt idx="9">
                  <c:v>1.72</c:v>
                </c:pt>
              </c:numCache>
            </c:numRef>
          </c:val>
          <c:extLst>
            <c:ext xmlns:c16="http://schemas.microsoft.com/office/drawing/2014/chart" uri="{C3380CC4-5D6E-409C-BE32-E72D297353CC}">
              <c16:uniqueId val="{00000007-1551-43A1-8622-5A1EB2CCDA2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3.68</c:v>
                </c:pt>
                <c:pt idx="2">
                  <c:v>#N/A</c:v>
                </c:pt>
                <c:pt idx="3">
                  <c:v>2.64</c:v>
                </c:pt>
                <c:pt idx="4">
                  <c:v>#N/A</c:v>
                </c:pt>
                <c:pt idx="5">
                  <c:v>3.07</c:v>
                </c:pt>
                <c:pt idx="6">
                  <c:v>#N/A</c:v>
                </c:pt>
                <c:pt idx="7">
                  <c:v>4.1399999999999997</c:v>
                </c:pt>
                <c:pt idx="8">
                  <c:v>#N/A</c:v>
                </c:pt>
                <c:pt idx="9">
                  <c:v>1.95</c:v>
                </c:pt>
              </c:numCache>
            </c:numRef>
          </c:val>
          <c:extLst>
            <c:ext xmlns:c16="http://schemas.microsoft.com/office/drawing/2014/chart" uri="{C3380CC4-5D6E-409C-BE32-E72D297353CC}">
              <c16:uniqueId val="{00000008-1551-43A1-8622-5A1EB2CCDA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5.16</c:v>
                </c:pt>
                <c:pt idx="2">
                  <c:v>#N/A</c:v>
                </c:pt>
                <c:pt idx="3">
                  <c:v>4.21</c:v>
                </c:pt>
                <c:pt idx="4">
                  <c:v>#N/A</c:v>
                </c:pt>
                <c:pt idx="5">
                  <c:v>7.82</c:v>
                </c:pt>
                <c:pt idx="6">
                  <c:v>#N/A</c:v>
                </c:pt>
                <c:pt idx="7">
                  <c:v>5.77</c:v>
                </c:pt>
                <c:pt idx="8">
                  <c:v>#N/A</c:v>
                </c:pt>
                <c:pt idx="9">
                  <c:v>4.22</c:v>
                </c:pt>
              </c:numCache>
            </c:numRef>
          </c:val>
          <c:extLst>
            <c:ext xmlns:c16="http://schemas.microsoft.com/office/drawing/2014/chart" uri="{C3380CC4-5D6E-409C-BE32-E72D297353CC}">
              <c16:uniqueId val="{00000009-1551-43A1-8622-5A1EB2CCDA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643</c:v>
                </c:pt>
                <c:pt idx="5">
                  <c:v>645</c:v>
                </c:pt>
                <c:pt idx="8">
                  <c:v>634</c:v>
                </c:pt>
                <c:pt idx="11">
                  <c:v>629</c:v>
                </c:pt>
                <c:pt idx="14">
                  <c:v>626</c:v>
                </c:pt>
              </c:numCache>
            </c:numRef>
          </c:val>
          <c:extLst>
            <c:ext xmlns:c16="http://schemas.microsoft.com/office/drawing/2014/chart" uri="{C3380CC4-5D6E-409C-BE32-E72D297353CC}">
              <c16:uniqueId val="{00000000-2046-4AFA-BABF-C4CAECD121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46-4AFA-BABF-C4CAECD121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46-4AFA-BABF-C4CAECD121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25</c:v>
                </c:pt>
                <c:pt idx="6">
                  <c:v>24</c:v>
                </c:pt>
                <c:pt idx="9">
                  <c:v>22</c:v>
                </c:pt>
                <c:pt idx="12">
                  <c:v>22</c:v>
                </c:pt>
              </c:numCache>
            </c:numRef>
          </c:val>
          <c:extLst>
            <c:ext xmlns:c16="http://schemas.microsoft.com/office/drawing/2014/chart" uri="{C3380CC4-5D6E-409C-BE32-E72D297353CC}">
              <c16:uniqueId val="{00000003-2046-4AFA-BABF-C4CAECD121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312</c:v>
                </c:pt>
                <c:pt idx="3">
                  <c:v>310</c:v>
                </c:pt>
                <c:pt idx="6">
                  <c:v>315</c:v>
                </c:pt>
                <c:pt idx="9">
                  <c:v>310</c:v>
                </c:pt>
                <c:pt idx="12">
                  <c:v>330</c:v>
                </c:pt>
              </c:numCache>
            </c:numRef>
          </c:val>
          <c:extLst>
            <c:ext xmlns:c16="http://schemas.microsoft.com/office/drawing/2014/chart" uri="{C3380CC4-5D6E-409C-BE32-E72D297353CC}">
              <c16:uniqueId val="{00000004-2046-4AFA-BABF-C4CAECD121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46-4AFA-BABF-C4CAECD121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46-4AFA-BABF-C4CAECD121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695</c:v>
                </c:pt>
                <c:pt idx="3">
                  <c:v>724</c:v>
                </c:pt>
                <c:pt idx="6">
                  <c:v>650</c:v>
                </c:pt>
                <c:pt idx="9">
                  <c:v>658</c:v>
                </c:pt>
                <c:pt idx="12">
                  <c:v>641</c:v>
                </c:pt>
              </c:numCache>
            </c:numRef>
          </c:val>
          <c:extLst>
            <c:ext xmlns:c16="http://schemas.microsoft.com/office/drawing/2014/chart" uri="{C3380CC4-5D6E-409C-BE32-E72D297353CC}">
              <c16:uniqueId val="{00000007-2046-4AFA-BABF-C4CAECD121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388</c:v>
                </c:pt>
                <c:pt idx="2">
                  <c:v>#N/A</c:v>
                </c:pt>
                <c:pt idx="3">
                  <c:v>#N/A</c:v>
                </c:pt>
                <c:pt idx="4">
                  <c:v>414</c:v>
                </c:pt>
                <c:pt idx="5">
                  <c:v>#N/A</c:v>
                </c:pt>
                <c:pt idx="6">
                  <c:v>#N/A</c:v>
                </c:pt>
                <c:pt idx="7">
                  <c:v>355</c:v>
                </c:pt>
                <c:pt idx="8">
                  <c:v>#N/A</c:v>
                </c:pt>
                <c:pt idx="9">
                  <c:v>#N/A</c:v>
                </c:pt>
                <c:pt idx="10">
                  <c:v>361</c:v>
                </c:pt>
                <c:pt idx="11">
                  <c:v>#N/A</c:v>
                </c:pt>
                <c:pt idx="12">
                  <c:v>#N/A</c:v>
                </c:pt>
                <c:pt idx="13">
                  <c:v>367</c:v>
                </c:pt>
                <c:pt idx="14">
                  <c:v>#N/A</c:v>
                </c:pt>
              </c:numCache>
            </c:numRef>
          </c:val>
          <c:smooth val="0"/>
          <c:extLst>
            <c:ext xmlns:c16="http://schemas.microsoft.com/office/drawing/2014/chart" uri="{C3380CC4-5D6E-409C-BE32-E72D297353CC}">
              <c16:uniqueId val="{00000008-2046-4AFA-BABF-C4CAECD121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6670</c:v>
                </c:pt>
                <c:pt idx="5">
                  <c:v>6959</c:v>
                </c:pt>
                <c:pt idx="8">
                  <c:v>6747</c:v>
                </c:pt>
                <c:pt idx="11">
                  <c:v>6406</c:v>
                </c:pt>
                <c:pt idx="14">
                  <c:v>6249</c:v>
                </c:pt>
              </c:numCache>
            </c:numRef>
          </c:val>
          <c:extLst>
            <c:ext xmlns:c16="http://schemas.microsoft.com/office/drawing/2014/chart" uri="{C3380CC4-5D6E-409C-BE32-E72D297353CC}">
              <c16:uniqueId val="{00000000-4AA6-468E-9B33-6B05A99381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c:v>
                </c:pt>
                <c:pt idx="5">
                  <c:v>19</c:v>
                </c:pt>
                <c:pt idx="8">
                  <c:v>18</c:v>
                </c:pt>
                <c:pt idx="11">
                  <c:v>19</c:v>
                </c:pt>
                <c:pt idx="14">
                  <c:v>19</c:v>
                </c:pt>
              </c:numCache>
            </c:numRef>
          </c:val>
          <c:extLst>
            <c:ext xmlns:c16="http://schemas.microsoft.com/office/drawing/2014/chart" uri="{C3380CC4-5D6E-409C-BE32-E72D297353CC}">
              <c16:uniqueId val="{00000001-4AA6-468E-9B33-6B05A99381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2267</c:v>
                </c:pt>
                <c:pt idx="5">
                  <c:v>2097</c:v>
                </c:pt>
                <c:pt idx="8">
                  <c:v>2324</c:v>
                </c:pt>
                <c:pt idx="11">
                  <c:v>2352</c:v>
                </c:pt>
                <c:pt idx="14">
                  <c:v>2117</c:v>
                </c:pt>
              </c:numCache>
            </c:numRef>
          </c:val>
          <c:extLst>
            <c:ext xmlns:c16="http://schemas.microsoft.com/office/drawing/2014/chart" uri="{C3380CC4-5D6E-409C-BE32-E72D297353CC}">
              <c16:uniqueId val="{00000002-4AA6-468E-9B33-6B05A99381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A6-468E-9B33-6B05A99381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A6-468E-9B33-6B05A99381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A6-468E-9B33-6B05A99381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330</c:v>
                </c:pt>
                <c:pt idx="3">
                  <c:v>256</c:v>
                </c:pt>
                <c:pt idx="6">
                  <c:v>272</c:v>
                </c:pt>
                <c:pt idx="9">
                  <c:v>288</c:v>
                </c:pt>
                <c:pt idx="12">
                  <c:v>343</c:v>
                </c:pt>
              </c:numCache>
            </c:numRef>
          </c:val>
          <c:extLst>
            <c:ext xmlns:c16="http://schemas.microsoft.com/office/drawing/2014/chart" uri="{C3380CC4-5D6E-409C-BE32-E72D297353CC}">
              <c16:uniqueId val="{00000006-4AA6-468E-9B33-6B05A99381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107</c:v>
                </c:pt>
                <c:pt idx="3">
                  <c:v>87</c:v>
                </c:pt>
                <c:pt idx="6">
                  <c:v>65</c:v>
                </c:pt>
                <c:pt idx="9">
                  <c:v>57</c:v>
                </c:pt>
                <c:pt idx="12">
                  <c:v>55</c:v>
                </c:pt>
              </c:numCache>
            </c:numRef>
          </c:val>
          <c:extLst>
            <c:ext xmlns:c16="http://schemas.microsoft.com/office/drawing/2014/chart" uri="{C3380CC4-5D6E-409C-BE32-E72D297353CC}">
              <c16:uniqueId val="{00000007-4AA6-468E-9B33-6B05A99381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3556</c:v>
                </c:pt>
                <c:pt idx="3">
                  <c:v>3037</c:v>
                </c:pt>
                <c:pt idx="6">
                  <c:v>2884</c:v>
                </c:pt>
                <c:pt idx="9">
                  <c:v>2722</c:v>
                </c:pt>
                <c:pt idx="12">
                  <c:v>2568</c:v>
                </c:pt>
              </c:numCache>
            </c:numRef>
          </c:val>
          <c:extLst>
            <c:ext xmlns:c16="http://schemas.microsoft.com/office/drawing/2014/chart" uri="{C3380CC4-5D6E-409C-BE32-E72D297353CC}">
              <c16:uniqueId val="{00000008-4AA6-468E-9B33-6B05A99381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A6-468E-9B33-6B05A99381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5908</c:v>
                </c:pt>
                <c:pt idx="3">
                  <c:v>6448</c:v>
                </c:pt>
                <c:pt idx="6">
                  <c:v>6354</c:v>
                </c:pt>
                <c:pt idx="9">
                  <c:v>5955</c:v>
                </c:pt>
                <c:pt idx="12">
                  <c:v>5905</c:v>
                </c:pt>
              </c:numCache>
            </c:numRef>
          </c:val>
          <c:extLst>
            <c:ext xmlns:c16="http://schemas.microsoft.com/office/drawing/2014/chart" uri="{C3380CC4-5D6E-409C-BE32-E72D297353CC}">
              <c16:uniqueId val="{0000000A-4AA6-468E-9B33-6B05A99381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923</c:v>
                </c:pt>
                <c:pt idx="2">
                  <c:v>#N/A</c:v>
                </c:pt>
                <c:pt idx="3">
                  <c:v>#N/A</c:v>
                </c:pt>
                <c:pt idx="4">
                  <c:v>752</c:v>
                </c:pt>
                <c:pt idx="5">
                  <c:v>#N/A</c:v>
                </c:pt>
                <c:pt idx="6">
                  <c:v>#N/A</c:v>
                </c:pt>
                <c:pt idx="7">
                  <c:v>485</c:v>
                </c:pt>
                <c:pt idx="8">
                  <c:v>#N/A</c:v>
                </c:pt>
                <c:pt idx="9">
                  <c:v>#N/A</c:v>
                </c:pt>
                <c:pt idx="10">
                  <c:v>245</c:v>
                </c:pt>
                <c:pt idx="11">
                  <c:v>#N/A</c:v>
                </c:pt>
                <c:pt idx="12">
                  <c:v>#N/A</c:v>
                </c:pt>
                <c:pt idx="13">
                  <c:v>487</c:v>
                </c:pt>
                <c:pt idx="14">
                  <c:v>#N/A</c:v>
                </c:pt>
              </c:numCache>
            </c:numRef>
          </c:val>
          <c:smooth val="0"/>
          <c:extLst>
            <c:ext xmlns:c16="http://schemas.microsoft.com/office/drawing/2014/chart" uri="{C3380CC4-5D6E-409C-BE32-E72D297353CC}">
              <c16:uniqueId val="{0000000B-4AA6-468E-9B33-6B05A99381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822</c:v>
                </c:pt>
                <c:pt idx="1">
                  <c:v>823</c:v>
                </c:pt>
                <c:pt idx="2">
                  <c:v>824</c:v>
                </c:pt>
              </c:numCache>
            </c:numRef>
          </c:val>
          <c:extLst>
            <c:ext xmlns:c16="http://schemas.microsoft.com/office/drawing/2014/chart" uri="{C3380CC4-5D6E-409C-BE32-E72D297353CC}">
              <c16:uniqueId val="{00000000-B650-49CC-837E-07BAAF186C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1016</c:v>
                </c:pt>
                <c:pt idx="1">
                  <c:v>1017</c:v>
                </c:pt>
                <c:pt idx="2">
                  <c:v>868</c:v>
                </c:pt>
              </c:numCache>
            </c:numRef>
          </c:val>
          <c:extLst>
            <c:ext xmlns:c16="http://schemas.microsoft.com/office/drawing/2014/chart" uri="{C3380CC4-5D6E-409C-BE32-E72D297353CC}">
              <c16:uniqueId val="{00000001-B650-49CC-837E-07BAAF186C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1407</c:v>
                </c:pt>
                <c:pt idx="1">
                  <c:v>1480</c:v>
                </c:pt>
                <c:pt idx="2">
                  <c:v>1417</c:v>
                </c:pt>
              </c:numCache>
            </c:numRef>
          </c:val>
          <c:extLst>
            <c:ext xmlns:c16="http://schemas.microsoft.com/office/drawing/2014/chart" uri="{C3380CC4-5D6E-409C-BE32-E72D297353CC}">
              <c16:uniqueId val="{00000002-B650-49CC-837E-07BAAF186C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10,272
10,164
114.03
8,296,069
8,071,055
194,080
4,594,724
5,904,834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人口減少や全国平均を上回る高齢化率（令和</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年国勢調査</a:t>
          </a:r>
          <a:r>
            <a:rPr kumimoji="1" lang="en-US" altLang="ja-JP" sz="1100" baseline="0">
              <a:solidFill>
                <a:sysClr val="windowText" lastClr="000000"/>
              </a:solidFill>
              <a:effectLst/>
              <a:latin typeface="+mn-lt"/>
              <a:ea typeface="+mn-ea"/>
              <a:cs typeface="+mn-cs"/>
            </a:rPr>
            <a:t>37.6</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全国平均</a:t>
          </a:r>
          <a:r>
            <a:rPr kumimoji="1" lang="en-US" altLang="ja-JP" sz="1100" baseline="0">
              <a:solidFill>
                <a:sysClr val="windowText" lastClr="000000"/>
              </a:solidFill>
              <a:effectLst/>
              <a:latin typeface="+mn-lt"/>
              <a:ea typeface="+mn-ea"/>
              <a:cs typeface="+mn-cs"/>
            </a:rPr>
            <a:t>28.6</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）に加えて町民税の減収により</a:t>
          </a:r>
          <a:r>
            <a:rPr kumimoji="1" lang="ja-JP" altLang="ja-JP" sz="1100" b="1">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類似団体平均を大幅に下回っている。</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　第</a:t>
          </a:r>
          <a:r>
            <a:rPr kumimoji="1" lang="en-US" altLang="ja-JP" sz="1100" b="0">
              <a:solidFill>
                <a:sysClr val="windowText" lastClr="000000"/>
              </a:solidFill>
              <a:effectLst/>
              <a:latin typeface="+mn-lt"/>
              <a:ea typeface="+mn-ea"/>
              <a:cs typeface="+mn-cs"/>
            </a:rPr>
            <a:t>2</a:t>
          </a:r>
          <a:r>
            <a:rPr kumimoji="1" lang="ja-JP" altLang="ja-JP" sz="1100" b="0">
              <a:solidFill>
                <a:sysClr val="windowText" lastClr="000000"/>
              </a:solidFill>
              <a:effectLst/>
              <a:latin typeface="+mn-lt"/>
              <a:ea typeface="+mn-ea"/>
              <a:cs typeface="+mn-cs"/>
            </a:rPr>
            <a:t>次総合計画に基づく年度毎の実施計画により事業を計画的に進めていく。少子化対策事業推進会議で事業の見直しを行い、重点的に人口減少、少子化対策に取り組む。「なんぶ創生総合戦略」を改定し、基幹産業である農業の担い手育成や定住人口の拡大を図り、地域の活力づくりに重点的に取り組む。併せて、行財政改革により効率的な組織運営から財政基盤強化に努め本指数を維持してい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近年は</a:t>
          </a:r>
          <a:r>
            <a:rPr kumimoji="1" lang="en-US" altLang="ja-JP" sz="1100">
              <a:solidFill>
                <a:sysClr val="windowText" lastClr="000000"/>
              </a:solidFill>
              <a:effectLst/>
              <a:latin typeface="+mn-lt"/>
              <a:ea typeface="+mn-ea"/>
              <a:cs typeface="+mn-cs"/>
            </a:rPr>
            <a:t>90</a:t>
          </a:r>
          <a:r>
            <a:rPr kumimoji="1" lang="ja-JP" altLang="ja-JP" sz="1100">
              <a:solidFill>
                <a:sysClr val="windowText" lastClr="000000"/>
              </a:solidFill>
              <a:effectLst/>
              <a:latin typeface="+mn-lt"/>
              <a:ea typeface="+mn-ea"/>
              <a:cs typeface="+mn-cs"/>
            </a:rPr>
            <a:t>％台を推移し、令和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年度は前年度と比較して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a:t>
          </a:r>
          <a:r>
            <a:rPr kumimoji="1" lang="ja-JP" altLang="en-US" sz="1100">
              <a:solidFill>
                <a:sysClr val="windowText" lastClr="000000"/>
              </a:solidFill>
              <a:effectLst/>
              <a:latin typeface="+mn-lt"/>
              <a:ea typeface="+mn-ea"/>
              <a:cs typeface="+mn-cs"/>
            </a:rPr>
            <a:t>災害復旧事業、維持補修費</a:t>
          </a:r>
          <a:r>
            <a:rPr kumimoji="1" lang="ja-JP" altLang="ja-JP" sz="1100">
              <a:solidFill>
                <a:sysClr val="windowText" lastClr="000000"/>
              </a:solidFill>
              <a:effectLst/>
              <a:latin typeface="+mn-lt"/>
              <a:ea typeface="+mn-ea"/>
              <a:cs typeface="+mn-cs"/>
            </a:rPr>
            <a:t>等が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したことから、前年度より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した。今後、施設の老朽化による維持補修費の増加などが見込まれ、厳しい状況ではあるが引き続き経常経費の削減に努める。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10414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818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164846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186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376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137939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一人当たりの人件費及び物件費は、類似団体平均値よりも高い傾向にある。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年度決算以降は、類似団体平均値を上回る結果となっているのは、人件費が前年度に引き続いて会計年度任用職員に係る給与や負担金等が上昇したことによるものである。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今後、人件費、物件費の増加が財政へ大きく影響を及ぼすと考えられる。引き続き、徹底した事業見直しを通じ各事業のコスト削減を行う。</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29632</xdr:rowOff>
    </xdr:from>
    <xdr:to>
      <xdr:col>23</xdr:col>
      <xdr:colOff>133350</xdr:colOff>
      <xdr:row>83</xdr:row>
      <xdr:rowOff>73008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59982"/>
          <a:ext cx="838200" cy="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124248</xdr:rowOff>
    </xdr:from>
    <xdr:to>
      <xdr:col>19</xdr:col>
      <xdr:colOff>133350</xdr:colOff>
      <xdr:row>83</xdr:row>
      <xdr:rowOff>29632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83148"/>
          <a:ext cx="889000" cy="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124248</xdr:rowOff>
    </xdr:from>
    <xdr:to>
      <xdr:col>15</xdr:col>
      <xdr:colOff>82550</xdr:colOff>
      <xdr:row>82</xdr:row>
      <xdr:rowOff>153184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83148"/>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171022</xdr:rowOff>
    </xdr:from>
    <xdr:to>
      <xdr:col>11</xdr:col>
      <xdr:colOff>31750</xdr:colOff>
      <xdr:row>82</xdr:row>
      <xdr:rowOff>153184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8472"/>
          <a:ext cx="889000" cy="1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22208</xdr:rowOff>
    </xdr:from>
    <xdr:to>
      <xdr:col>23</xdr:col>
      <xdr:colOff>184150</xdr:colOff>
      <xdr:row>83</xdr:row>
      <xdr:rowOff>123808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165735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2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150282</xdr:rowOff>
    </xdr:from>
    <xdr:to>
      <xdr:col>19</xdr:col>
      <xdr:colOff>184150</xdr:colOff>
      <xdr:row>83</xdr:row>
      <xdr:rowOff>80432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9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73448</xdr:rowOff>
    </xdr:from>
    <xdr:to>
      <xdr:col>15</xdr:col>
      <xdr:colOff>133350</xdr:colOff>
      <xdr:row>83</xdr:row>
      <xdr:rowOff>3598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159825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1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102384</xdr:rowOff>
    </xdr:from>
    <xdr:to>
      <xdr:col>11</xdr:col>
      <xdr:colOff>82550</xdr:colOff>
      <xdr:row>83</xdr:row>
      <xdr:rowOff>32534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17311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120222</xdr:rowOff>
    </xdr:from>
    <xdr:to>
      <xdr:col>7</xdr:col>
      <xdr:colOff>31750</xdr:colOff>
      <xdr:row>82</xdr:row>
      <xdr:rowOff>50372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35149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月の合併以降平成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年度まで実施した退職勧奨により類似団体平均を下回っている。引き続き、適正な定員管理や給与の適正化によりこの水準を維持する。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84666</xdr:rowOff>
    </xdr:from>
    <xdr:to>
      <xdr:col>81</xdr:col>
      <xdr:colOff>44450</xdr:colOff>
      <xdr:row>81</xdr:row>
      <xdr:rowOff>7055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38006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127705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8945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127705</xdr:rowOff>
    </xdr:from>
    <xdr:to>
      <xdr:col>72</xdr:col>
      <xdr:colOff>203200</xdr:colOff>
      <xdr:row>81</xdr:row>
      <xdr:rowOff>154516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0151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117122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419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33866</xdr:rowOff>
    </xdr:from>
    <xdr:to>
      <xdr:col>81</xdr:col>
      <xdr:colOff>95250</xdr:colOff>
      <xdr:row>80</xdr:row>
      <xdr:rowOff>135466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126593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67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66322</xdr:rowOff>
    </xdr:from>
    <xdr:to>
      <xdr:col>64</xdr:col>
      <xdr:colOff>152400</xdr:colOff>
      <xdr:row>82</xdr:row>
      <xdr:rowOff>167922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6649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月の合併以降、職員数の計画的な削減により本指標は類似団体平均を下回って推移していたが、</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年度から類似団体平均を上回る傾向にある。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の行政サービスニーズの多様性に対応するため、保育士を含む専門職員の必要性が大きく、職員増員の必要性が生じている状況ではあるが、事業評価に基づく事業の見直し等を通じて適正な定員管理を徹底す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162814</xdr:rowOff>
    </xdr:from>
    <xdr:to>
      <xdr:col>81</xdr:col>
      <xdr:colOff>44450</xdr:colOff>
      <xdr:row>62</xdr:row>
      <xdr:rowOff>9703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21264"/>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145441</xdr:rowOff>
    </xdr:from>
    <xdr:to>
      <xdr:col>77</xdr:col>
      <xdr:colOff>44450</xdr:colOff>
      <xdr:row>61</xdr:row>
      <xdr:rowOff>162814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0389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140615</xdr:rowOff>
    </xdr:from>
    <xdr:to>
      <xdr:col>72</xdr:col>
      <xdr:colOff>203200</xdr:colOff>
      <xdr:row>61</xdr:row>
      <xdr:rowOff>145441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9906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137719</xdr:rowOff>
    </xdr:from>
    <xdr:to>
      <xdr:col>68</xdr:col>
      <xdr:colOff>152400</xdr:colOff>
      <xdr:row>61</xdr:row>
      <xdr:rowOff>140615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9616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130353</xdr:rowOff>
    </xdr:from>
    <xdr:to>
      <xdr:col>81</xdr:col>
      <xdr:colOff>95250</xdr:colOff>
      <xdr:row>62</xdr:row>
      <xdr:rowOff>60503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102430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112014</xdr:rowOff>
    </xdr:from>
    <xdr:to>
      <xdr:col>77</xdr:col>
      <xdr:colOff>95250</xdr:colOff>
      <xdr:row>62</xdr:row>
      <xdr:rowOff>42164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26941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94641</xdr:rowOff>
    </xdr:from>
    <xdr:to>
      <xdr:col>73</xdr:col>
      <xdr:colOff>44450</xdr:colOff>
      <xdr:row>62</xdr:row>
      <xdr:rowOff>24791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9568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89815</xdr:rowOff>
    </xdr:from>
    <xdr:to>
      <xdr:col>68</xdr:col>
      <xdr:colOff>203200</xdr:colOff>
      <xdr:row>62</xdr:row>
      <xdr:rowOff>19965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86919</xdr:rowOff>
    </xdr:from>
    <xdr:to>
      <xdr:col>64</xdr:col>
      <xdr:colOff>152400</xdr:colOff>
      <xdr:row>62</xdr:row>
      <xdr:rowOff>17069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毎年度の起債借入額をその年度の元金償還額以内とし、起債残高の抑制に努めており、減少傾向で推移している。令和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年度は、単年度では元利償還額等が増加したものの、</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ヶ年平均では減少したことから</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％改善がみられた。今後は元利償還額等及び公営企業に対する繰出額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公営企業債財源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は減少することから、総じて地方債残高の減少を見込む。翌年度以降も事業の緊急度などを的確に把握し、新規発行の抑制に努めることで本指標の改善に努める。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158242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297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35052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8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160528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3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66294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614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起債残高の抑制に努めたことにより、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年度から将来負担比率は減少傾向にあ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退職手当に係る 負担増、基金の取崩しにより充当可能基金残高の減少により将来負担比率が</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した。人口の減少による収入減も要因とし、本指標は今後増加傾向が見込まれるため、比率の維持、改善に向けた財政の健全化を徹底する。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155605</xdr:rowOff>
    </xdr:from>
    <xdr:to>
      <xdr:col>81</xdr:col>
      <xdr:colOff>44450</xdr:colOff>
      <xdr:row>14</xdr:row>
      <xdr:rowOff>53098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38445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155605</xdr:rowOff>
    </xdr:from>
    <xdr:to>
      <xdr:col>77</xdr:col>
      <xdr:colOff>44450</xdr:colOff>
      <xdr:row>14</xdr:row>
      <xdr:rowOff>49651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8445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49651</xdr:rowOff>
    </xdr:from>
    <xdr:to>
      <xdr:col>72</xdr:col>
      <xdr:colOff>203200</xdr:colOff>
      <xdr:row>14</xdr:row>
      <xdr:rowOff>141575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4995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141575</xdr:rowOff>
    </xdr:from>
    <xdr:to>
      <xdr:col>68</xdr:col>
      <xdr:colOff>152400</xdr:colOff>
      <xdr:row>15</xdr:row>
      <xdr:rowOff>35621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4187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145825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104805</xdr:rowOff>
    </xdr:from>
    <xdr:to>
      <xdr:col>77</xdr:col>
      <xdr:colOff>95250</xdr:colOff>
      <xdr:row>14</xdr:row>
      <xdr:rowOff>34955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19732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20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170301</xdr:rowOff>
    </xdr:from>
    <xdr:to>
      <xdr:col>73</xdr:col>
      <xdr:colOff>44450</xdr:colOff>
      <xdr:row>14</xdr:row>
      <xdr:rowOff>100451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85228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90775</xdr:rowOff>
    </xdr:from>
    <xdr:to>
      <xdr:col>68</xdr:col>
      <xdr:colOff>203200</xdr:colOff>
      <xdr:row>15</xdr:row>
      <xdr:rowOff>20925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5702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7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156271</xdr:rowOff>
    </xdr:from>
    <xdr:to>
      <xdr:col>64</xdr:col>
      <xdr:colOff>152400</xdr:colOff>
      <xdr:row>15</xdr:row>
      <xdr:rowOff>86421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71198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10,272
10,164
114.03
8,296,069
8,071,055
194,080
4,594,724
5,904,834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退職勧奨や新規採用の抑制により職員数の削減を図ったことで、類似団体平均を大幅に下回って推移している。一方で、多様化する住民ニーズへの対応に必要な専門職等の採用が不足する実情もあり、引き続き、適正な定員管理や給与水準の適正化を図りこの水準を維持す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33</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505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88138</xdr:rowOff>
    </xdr:from>
    <xdr:to>
      <xdr:col>19</xdr:col>
      <xdr:colOff>187325</xdr:colOff>
      <xdr:row>33</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45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88138</xdr:rowOff>
    </xdr:from>
    <xdr:to>
      <xdr:col>15</xdr:col>
      <xdr:colOff>98425</xdr:colOff>
      <xdr:row>33</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459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505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60198</xdr:rowOff>
    </xdr:from>
    <xdr:to>
      <xdr:col>24</xdr:col>
      <xdr:colOff>76200</xdr:colOff>
      <xdr:row>33</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76725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41910</xdr:rowOff>
    </xdr:from>
    <xdr:to>
      <xdr:col>20</xdr:col>
      <xdr:colOff>38100</xdr:colOff>
      <xdr:row>33</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153687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37338</xdr:rowOff>
    </xdr:from>
    <xdr:to>
      <xdr:col>15</xdr:col>
      <xdr:colOff>149225</xdr:colOff>
      <xdr:row>33</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149115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78486</xdr:rowOff>
    </xdr:from>
    <xdr:to>
      <xdr:col>11</xdr:col>
      <xdr:colOff>60325</xdr:colOff>
      <xdr:row>34</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類似団体と比較すると大きく下回って推移している。令和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年度決算では、</a:t>
          </a:r>
          <a:r>
            <a:rPr kumimoji="1" lang="ja-JP" altLang="en-US" sz="1100">
              <a:solidFill>
                <a:sysClr val="windowText" lastClr="000000"/>
              </a:solidFill>
              <a:effectLst/>
              <a:latin typeface="+mn-lt"/>
              <a:ea typeface="+mn-ea"/>
              <a:cs typeface="+mn-cs"/>
            </a:rPr>
            <a:t>ＣＡＴＶ施設に係る設備更新</a:t>
          </a:r>
          <a:r>
            <a:rPr kumimoji="1" lang="ja-JP" altLang="ja-JP" sz="1100">
              <a:solidFill>
                <a:sysClr val="windowText" lastClr="000000"/>
              </a:solidFill>
              <a:effectLst/>
              <a:latin typeface="+mn-lt"/>
              <a:ea typeface="+mn-ea"/>
              <a:cs typeface="+mn-cs"/>
            </a:rPr>
            <a:t>に要する経費の増加などが増加要因の一つとしてあげられる。引き続き事務事業の見直しなどを実施し、経費の削減に努める。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15</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3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3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人口減少や高齢化、少子化対策などにより事業が多様化し近年は急激に増加傾向にある。令和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年度決算では、前年度を</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回った。これまで福祉施策に重点をおき行政サービスを展開してきた本町において、今後も同様な傾向が続くと見込まれる。このため、事業管理を徹底し過度な上昇を抑制していく必要がある。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20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58965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31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39915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下水道事業について課題が多く、汚泥減容化の取り組みによる維持管理経費の削減、料金改定などを実施により抑制に努めているが、施設の老朽化による経費の増加、人口減少による料金収入の増加が見込めない状況であり、繰出金が増加傾向にある。今後は、下水道事業が法適化されることから、収支バランス等の見える化により、更なる会計の改善に努めていく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5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59</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5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127017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病院や水道事業への補助金（繰出金）やごみ処理、消防、介護保険等を一部事務組合で実施していることから類似団体の平均を上回っている。また、地方創生関連事業、人口減少・少子高齢化に関連した事業の拡充もあり増加の要因でもある。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年度決算の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要因の特徴として、</a:t>
          </a:r>
          <a:r>
            <a:rPr kumimoji="1" lang="ja-JP" altLang="en-US" sz="1100">
              <a:solidFill>
                <a:sysClr val="windowText" lastClr="000000"/>
              </a:solidFill>
              <a:effectLst/>
              <a:latin typeface="+mn-lt"/>
              <a:ea typeface="+mn-ea"/>
              <a:cs typeface="+mn-cs"/>
            </a:rPr>
            <a:t>物価高騰対策として上水道事業費の補助を国費により実施したこと及び新型コロナウイルスワクチン接種に係る</a:t>
          </a:r>
          <a:r>
            <a:rPr kumimoji="1" lang="ja-JP" altLang="ja-JP" sz="1100">
              <a:solidFill>
                <a:sysClr val="windowText" lastClr="000000"/>
              </a:solidFill>
              <a:effectLst/>
              <a:latin typeface="+mn-lt"/>
              <a:ea typeface="+mn-ea"/>
              <a:cs typeface="+mn-cs"/>
            </a:rPr>
            <a:t>経費が</a:t>
          </a:r>
          <a:r>
            <a:rPr kumimoji="1" lang="ja-JP" altLang="en-US" sz="1100">
              <a:solidFill>
                <a:sysClr val="windowText" lastClr="000000"/>
              </a:solidFill>
              <a:effectLst/>
              <a:latin typeface="+mn-lt"/>
              <a:ea typeface="+mn-ea"/>
              <a:cs typeface="+mn-cs"/>
            </a:rPr>
            <a:t>減少したことによる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878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06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706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合併以降の大規模事業（ＣＡＴＶ整備事業、小・中学校の大規模改修など）の実施により類似団体平均を上回ってい</a:t>
          </a:r>
          <a:r>
            <a:rPr kumimoji="1" lang="ja-JP" altLang="en-US" sz="1100">
              <a:solidFill>
                <a:sysClr val="windowText" lastClr="000000"/>
              </a:solidFill>
              <a:effectLst/>
              <a:latin typeface="+mn-lt"/>
              <a:ea typeface="+mn-ea"/>
              <a:cs typeface="+mn-cs"/>
            </a:rPr>
            <a:t>たものの、償還が終わるものが増え、近年は、類似団体の平均を下回っている。</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した背景には、</a:t>
          </a:r>
          <a:r>
            <a:rPr lang="ja-JP" altLang="en-US" sz="1100" b="0" i="0" baseline="0">
              <a:solidFill>
                <a:sysClr val="windowText" lastClr="000000"/>
              </a:solidFill>
              <a:effectLst/>
              <a:latin typeface="+mn-lt"/>
              <a:ea typeface="+mn-ea"/>
              <a:cs typeface="+mn-cs"/>
            </a:rPr>
            <a:t>鳥取県西部地震県貸付金、西伯小学校大規模改修事業、水道統合事業及び防災無線デジタル化事業等に係る元金償還終了</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要因である。今後、施設の老朽化による改修なども課題としているため、財政状況を注視しながら新規発行の抑制に努める。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120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074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124713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年度決算においては、類似団体を</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％上回る結果となった。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年々社会保障関係経費を中心とした扶助費が増加しており、この傾向はさらに拡大するものと予想されるため、経常経費の削減にこれまで以上に努める必要がある。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78</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93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934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123189</xdr:rowOff>
    </xdr:from>
    <xdr:to>
      <xdr:col>69</xdr:col>
      <xdr:colOff>92075</xdr:colOff>
      <xdr:row>78</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96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158766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171278</xdr:rowOff>
    </xdr:from>
    <xdr:to>
      <xdr:col>29</xdr:col>
      <xdr:colOff>127000</xdr:colOff>
      <xdr:row>16</xdr:row>
      <xdr:rowOff>32043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790653"/>
          <a:ext cx="647700" cy="3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171278</xdr:rowOff>
    </xdr:from>
    <xdr:to>
      <xdr:col>26</xdr:col>
      <xdr:colOff>50800</xdr:colOff>
      <xdr:row>16</xdr:row>
      <xdr:rowOff>20101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90653"/>
          <a:ext cx="698500" cy="2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20101</xdr:rowOff>
    </xdr:from>
    <xdr:to>
      <xdr:col>22</xdr:col>
      <xdr:colOff>114300</xdr:colOff>
      <xdr:row>16</xdr:row>
      <xdr:rowOff>112789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10926"/>
          <a:ext cx="698500" cy="9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112789</xdr:rowOff>
    </xdr:from>
    <xdr:to>
      <xdr:col>18</xdr:col>
      <xdr:colOff>177800</xdr:colOff>
      <xdr:row>16</xdr:row>
      <xdr:rowOff>159355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3614"/>
          <a:ext cx="698500" cy="4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152693</xdr:rowOff>
    </xdr:from>
    <xdr:to>
      <xdr:col>29</xdr:col>
      <xdr:colOff>177800</xdr:colOff>
      <xdr:row>16</xdr:row>
      <xdr:rowOff>82843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72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169220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120478</xdr:rowOff>
    </xdr:from>
    <xdr:to>
      <xdr:col>26</xdr:col>
      <xdr:colOff>101600</xdr:colOff>
      <xdr:row>16</xdr:row>
      <xdr:rowOff>50628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3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60805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08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140751</xdr:rowOff>
    </xdr:from>
    <xdr:to>
      <xdr:col>22</xdr:col>
      <xdr:colOff>165100</xdr:colOff>
      <xdr:row>16</xdr:row>
      <xdr:rowOff>70901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6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81078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2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61989</xdr:rowOff>
    </xdr:from>
    <xdr:to>
      <xdr:col>19</xdr:col>
      <xdr:colOff>38100</xdr:colOff>
      <xdr:row>16</xdr:row>
      <xdr:rowOff>163589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2316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108555</xdr:rowOff>
    </xdr:from>
    <xdr:to>
      <xdr:col>15</xdr:col>
      <xdr:colOff>101600</xdr:colOff>
      <xdr:row>17</xdr:row>
      <xdr:rowOff>38705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99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48882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50967</xdr:rowOff>
    </xdr:from>
    <xdr:to>
      <xdr:col>29</xdr:col>
      <xdr:colOff>127000</xdr:colOff>
      <xdr:row>35</xdr:row>
      <xdr:rowOff>73439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61317"/>
          <a:ext cx="647700" cy="2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73439</xdr:rowOff>
    </xdr:from>
    <xdr:to>
      <xdr:col>26</xdr:col>
      <xdr:colOff>50800</xdr:colOff>
      <xdr:row>35</xdr:row>
      <xdr:rowOff>96345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83789"/>
          <a:ext cx="698500" cy="22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321562</xdr:rowOff>
    </xdr:from>
    <xdr:to>
      <xdr:col>22</xdr:col>
      <xdr:colOff>114300</xdr:colOff>
      <xdr:row>35</xdr:row>
      <xdr:rowOff>96345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589012"/>
          <a:ext cx="698500" cy="11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321562</xdr:rowOff>
    </xdr:from>
    <xdr:to>
      <xdr:col>18</xdr:col>
      <xdr:colOff>177800</xdr:colOff>
      <xdr:row>35</xdr:row>
      <xdr:rowOff>44407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589012"/>
          <a:ext cx="698500" cy="6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xdr:rowOff>
    </xdr:from>
    <xdr:to>
      <xdr:col>29</xdr:col>
      <xdr:colOff>177800</xdr:colOff>
      <xdr:row>35</xdr:row>
      <xdr:rowOff>101767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1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188144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5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22639</xdr:rowOff>
    </xdr:from>
    <xdr:to>
      <xdr:col>26</xdr:col>
      <xdr:colOff>101600</xdr:colOff>
      <xdr:row>35</xdr:row>
      <xdr:rowOff>124239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3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134416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0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45545</xdr:rowOff>
    </xdr:from>
    <xdr:to>
      <xdr:col>22</xdr:col>
      <xdr:colOff>165100</xdr:colOff>
      <xdr:row>35</xdr:row>
      <xdr:rowOff>147145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5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157322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2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270762</xdr:rowOff>
    </xdr:from>
    <xdr:to>
      <xdr:col>19</xdr:col>
      <xdr:colOff>38100</xdr:colOff>
      <xdr:row>35</xdr:row>
      <xdr:rowOff>29462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3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39638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0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336507</xdr:rowOff>
    </xdr:from>
    <xdr:to>
      <xdr:col>15</xdr:col>
      <xdr:colOff>101600</xdr:colOff>
      <xdr:row>35</xdr:row>
      <xdr:rowOff>95207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0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105384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7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10,272
10,164
114.03
8,296,069
8,071,055
194,080
4,594,724
5,904,834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45444</xdr:rowOff>
    </xdr:from>
    <xdr:to>
      <xdr:col>24</xdr:col>
      <xdr:colOff>63500</xdr:colOff>
      <xdr:row>35</xdr:row>
      <xdr:rowOff>77969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6194"/>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77969</xdr:rowOff>
    </xdr:from>
    <xdr:to>
      <xdr:col>19</xdr:col>
      <xdr:colOff>177800</xdr:colOff>
      <xdr:row>35</xdr:row>
      <xdr:rowOff>92997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78719"/>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92997</xdr:rowOff>
    </xdr:from>
    <xdr:to>
      <xdr:col>15</xdr:col>
      <xdr:colOff>50800</xdr:colOff>
      <xdr:row>35</xdr:row>
      <xdr:rowOff>122967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93747"/>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122967</xdr:rowOff>
    </xdr:from>
    <xdr:to>
      <xdr:col>10</xdr:col>
      <xdr:colOff>114300</xdr:colOff>
      <xdr:row>36</xdr:row>
      <xdr:rowOff>15470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3717"/>
          <a:ext cx="889000" cy="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166094</xdr:rowOff>
    </xdr:from>
    <xdr:to>
      <xdr:col>24</xdr:col>
      <xdr:colOff>114300</xdr:colOff>
      <xdr:row>35</xdr:row>
      <xdr:rowOff>96244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17521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4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27169</xdr:rowOff>
    </xdr:from>
    <xdr:to>
      <xdr:col>20</xdr:col>
      <xdr:colOff>38100</xdr:colOff>
      <xdr:row>35</xdr:row>
      <xdr:rowOff>128769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145296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0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42197</xdr:rowOff>
    </xdr:from>
    <xdr:to>
      <xdr:col>15</xdr:col>
      <xdr:colOff>101600</xdr:colOff>
      <xdr:row>35</xdr:row>
      <xdr:rowOff>143797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160324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72167</xdr:rowOff>
    </xdr:from>
    <xdr:to>
      <xdr:col>10</xdr:col>
      <xdr:colOff>165100</xdr:colOff>
      <xdr:row>36</xdr:row>
      <xdr:rowOff>2317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18844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4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136120</xdr:rowOff>
    </xdr:from>
    <xdr:to>
      <xdr:col>6</xdr:col>
      <xdr:colOff>38100</xdr:colOff>
      <xdr:row>36</xdr:row>
      <xdr:rowOff>66270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82797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65999</xdr:rowOff>
    </xdr:from>
    <xdr:to>
      <xdr:col>24</xdr:col>
      <xdr:colOff>63500</xdr:colOff>
      <xdr:row>55</xdr:row>
      <xdr:rowOff>90250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495749"/>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90250</xdr:rowOff>
    </xdr:from>
    <xdr:to>
      <xdr:col>19</xdr:col>
      <xdr:colOff>177800</xdr:colOff>
      <xdr:row>55</xdr:row>
      <xdr:rowOff>169107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20000"/>
          <a:ext cx="889000" cy="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109607</xdr:rowOff>
    </xdr:from>
    <xdr:to>
      <xdr:col>15</xdr:col>
      <xdr:colOff>50800</xdr:colOff>
      <xdr:row>55</xdr:row>
      <xdr:rowOff>169107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39357"/>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109607</xdr:rowOff>
    </xdr:from>
    <xdr:to>
      <xdr:col>10</xdr:col>
      <xdr:colOff>114300</xdr:colOff>
      <xdr:row>56</xdr:row>
      <xdr:rowOff>53440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39357"/>
          <a:ext cx="889000" cy="1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15199</xdr:rowOff>
    </xdr:from>
    <xdr:to>
      <xdr:col>24</xdr:col>
      <xdr:colOff>114300</xdr:colOff>
      <xdr:row>55</xdr:row>
      <xdr:rowOff>116799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38076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9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39450</xdr:rowOff>
    </xdr:from>
    <xdr:to>
      <xdr:col>20</xdr:col>
      <xdr:colOff>38100</xdr:colOff>
      <xdr:row>55</xdr:row>
      <xdr:rowOff>141050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4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157577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4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118307</xdr:rowOff>
    </xdr:from>
    <xdr:to>
      <xdr:col>15</xdr:col>
      <xdr:colOff>101600</xdr:colOff>
      <xdr:row>56</xdr:row>
      <xdr:rowOff>48457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64984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58807</xdr:rowOff>
    </xdr:from>
    <xdr:to>
      <xdr:col>10</xdr:col>
      <xdr:colOff>165100</xdr:colOff>
      <xdr:row>55</xdr:row>
      <xdr:rowOff>160407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2640</xdr:rowOff>
    </xdr:from>
    <xdr:to>
      <xdr:col>6</xdr:col>
      <xdr:colOff>38100</xdr:colOff>
      <xdr:row>56</xdr:row>
      <xdr:rowOff>104240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95367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6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163703</xdr:rowOff>
    </xdr:from>
    <xdr:to>
      <xdr:col>24</xdr:col>
      <xdr:colOff>63500</xdr:colOff>
      <xdr:row>76</xdr:row>
      <xdr:rowOff>171338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93903"/>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163703</xdr:rowOff>
    </xdr:from>
    <xdr:to>
      <xdr:col>19</xdr:col>
      <xdr:colOff>177800</xdr:colOff>
      <xdr:row>77</xdr:row>
      <xdr:rowOff>86664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93903"/>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164709</xdr:rowOff>
    </xdr:from>
    <xdr:to>
      <xdr:col>15</xdr:col>
      <xdr:colOff>50800</xdr:colOff>
      <xdr:row>77</xdr:row>
      <xdr:rowOff>86664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94909"/>
          <a:ext cx="889000" cy="9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164709</xdr:rowOff>
    </xdr:from>
    <xdr:to>
      <xdr:col>10</xdr:col>
      <xdr:colOff>114300</xdr:colOff>
      <xdr:row>77</xdr:row>
      <xdr:rowOff>153507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94909"/>
          <a:ext cx="889000" cy="1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120538</xdr:rowOff>
    </xdr:from>
    <xdr:to>
      <xdr:col>24</xdr:col>
      <xdr:colOff>114300</xdr:colOff>
      <xdr:row>77</xdr:row>
      <xdr:rowOff>50688</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98965</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2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112903</xdr:rowOff>
    </xdr:from>
    <xdr:to>
      <xdr:col>20</xdr:col>
      <xdr:colOff>38100</xdr:colOff>
      <xdr:row>77</xdr:row>
      <xdr:rowOff>43053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35864</xdr:rowOff>
    </xdr:from>
    <xdr:to>
      <xdr:col>15</xdr:col>
      <xdr:colOff>101600</xdr:colOff>
      <xdr:row>77</xdr:row>
      <xdr:rowOff>137464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128591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113909</xdr:rowOff>
    </xdr:from>
    <xdr:to>
      <xdr:col>10</xdr:col>
      <xdr:colOff>165100</xdr:colOff>
      <xdr:row>77</xdr:row>
      <xdr:rowOff>44059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60586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1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102707</xdr:rowOff>
    </xdr:from>
    <xdr:to>
      <xdr:col>6</xdr:col>
      <xdr:colOff>38100</xdr:colOff>
      <xdr:row>78</xdr:row>
      <xdr:rowOff>32857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23984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162027</xdr:rowOff>
    </xdr:from>
    <xdr:to>
      <xdr:col>24</xdr:col>
      <xdr:colOff>63500</xdr:colOff>
      <xdr:row>95</xdr:row>
      <xdr:rowOff>8658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78327"/>
          <a:ext cx="8382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37624</xdr:rowOff>
    </xdr:from>
    <xdr:to>
      <xdr:col>19</xdr:col>
      <xdr:colOff>177800</xdr:colOff>
      <xdr:row>95</xdr:row>
      <xdr:rowOff>8658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153924"/>
          <a:ext cx="889000" cy="14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37624</xdr:rowOff>
    </xdr:from>
    <xdr:to>
      <xdr:col>15</xdr:col>
      <xdr:colOff>50800</xdr:colOff>
      <xdr:row>95</xdr:row>
      <xdr:rowOff>127040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53924"/>
          <a:ext cx="889000" cy="2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126212</xdr:rowOff>
    </xdr:from>
    <xdr:to>
      <xdr:col>10</xdr:col>
      <xdr:colOff>114300</xdr:colOff>
      <xdr:row>95</xdr:row>
      <xdr:rowOff>127040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413962"/>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111227</xdr:rowOff>
    </xdr:from>
    <xdr:to>
      <xdr:col>24</xdr:col>
      <xdr:colOff>114300</xdr:colOff>
      <xdr:row>95</xdr:row>
      <xdr:rowOff>41377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134104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7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129308</xdr:rowOff>
    </xdr:from>
    <xdr:to>
      <xdr:col>20</xdr:col>
      <xdr:colOff>38100</xdr:colOff>
      <xdr:row>95</xdr:row>
      <xdr:rowOff>59458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4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75985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02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158274</xdr:rowOff>
    </xdr:from>
    <xdr:to>
      <xdr:col>15</xdr:col>
      <xdr:colOff>101600</xdr:colOff>
      <xdr:row>94</xdr:row>
      <xdr:rowOff>88424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0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104951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7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76240</xdr:rowOff>
    </xdr:from>
    <xdr:to>
      <xdr:col>10</xdr:col>
      <xdr:colOff>165100</xdr:colOff>
      <xdr:row>96</xdr:row>
      <xdr:rowOff>6390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22917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75412</xdr:rowOff>
    </xdr:from>
    <xdr:to>
      <xdr:col>6</xdr:col>
      <xdr:colOff>38100</xdr:colOff>
      <xdr:row>96</xdr:row>
      <xdr:rowOff>5562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22089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20357</xdr:rowOff>
    </xdr:from>
    <xdr:to>
      <xdr:col>55</xdr:col>
      <xdr:colOff>0</xdr:colOff>
      <xdr:row>34</xdr:row>
      <xdr:rowOff>123113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49657"/>
          <a:ext cx="8382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123113</xdr:rowOff>
    </xdr:from>
    <xdr:to>
      <xdr:col>50</xdr:col>
      <xdr:colOff>114300</xdr:colOff>
      <xdr:row>34</xdr:row>
      <xdr:rowOff>152922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5241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91269</xdr:rowOff>
    </xdr:from>
    <xdr:to>
      <xdr:col>45</xdr:col>
      <xdr:colOff>177800</xdr:colOff>
      <xdr:row>34</xdr:row>
      <xdr:rowOff>152922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77669"/>
          <a:ext cx="889000" cy="40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91269</xdr:rowOff>
    </xdr:from>
    <xdr:to>
      <xdr:col>41</xdr:col>
      <xdr:colOff>50800</xdr:colOff>
      <xdr:row>35</xdr:row>
      <xdr:rowOff>73520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77669"/>
          <a:ext cx="889000" cy="49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141007</xdr:rowOff>
    </xdr:from>
    <xdr:to>
      <xdr:col>55</xdr:col>
      <xdr:colOff>50800</xdr:colOff>
      <xdr:row>34</xdr:row>
      <xdr:rowOff>71157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163884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72313</xdr:rowOff>
    </xdr:from>
    <xdr:to>
      <xdr:col>50</xdr:col>
      <xdr:colOff>165100</xdr:colOff>
      <xdr:row>35</xdr:row>
      <xdr:rowOff>2463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18990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7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102122</xdr:rowOff>
    </xdr:from>
    <xdr:to>
      <xdr:col>46</xdr:col>
      <xdr:colOff>38100</xdr:colOff>
      <xdr:row>35</xdr:row>
      <xdr:rowOff>32272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48799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0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40469</xdr:rowOff>
    </xdr:from>
    <xdr:to>
      <xdr:col>41</xdr:col>
      <xdr:colOff>101600</xdr:colOff>
      <xdr:row>32</xdr:row>
      <xdr:rowOff>142069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158596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0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22720</xdr:rowOff>
    </xdr:from>
    <xdr:to>
      <xdr:col>36</xdr:col>
      <xdr:colOff>165100</xdr:colOff>
      <xdr:row>35</xdr:row>
      <xdr:rowOff>124320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140847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9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116611</xdr:rowOff>
    </xdr:from>
    <xdr:to>
      <xdr:col>55</xdr:col>
      <xdr:colOff>0</xdr:colOff>
      <xdr:row>58</xdr:row>
      <xdr:rowOff>65918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89261"/>
          <a:ext cx="838200" cy="1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51127</xdr:rowOff>
    </xdr:from>
    <xdr:to>
      <xdr:col>50</xdr:col>
      <xdr:colOff>114300</xdr:colOff>
      <xdr:row>58</xdr:row>
      <xdr:rowOff>65918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23777"/>
          <a:ext cx="889000" cy="1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976</xdr:rowOff>
    </xdr:from>
    <xdr:to>
      <xdr:col>45</xdr:col>
      <xdr:colOff>177800</xdr:colOff>
      <xdr:row>57</xdr:row>
      <xdr:rowOff>51127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02176"/>
          <a:ext cx="889000" cy="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976</xdr:rowOff>
    </xdr:from>
    <xdr:to>
      <xdr:col>41</xdr:col>
      <xdr:colOff>50800</xdr:colOff>
      <xdr:row>58</xdr:row>
      <xdr:rowOff>120106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02176"/>
          <a:ext cx="889000" cy="46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65811</xdr:rowOff>
    </xdr:from>
    <xdr:to>
      <xdr:col>55</xdr:col>
      <xdr:colOff>50800</xdr:colOff>
      <xdr:row>57</xdr:row>
      <xdr:rowOff>167411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44238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15118</xdr:rowOff>
    </xdr:from>
    <xdr:to>
      <xdr:col>50</xdr:col>
      <xdr:colOff>165100</xdr:colOff>
      <xdr:row>58</xdr:row>
      <xdr:rowOff>116718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107845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327</xdr:rowOff>
    </xdr:from>
    <xdr:to>
      <xdr:col>46</xdr:col>
      <xdr:colOff>38100</xdr:colOff>
      <xdr:row>57</xdr:row>
      <xdr:rowOff>101927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118454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4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121626</xdr:rowOff>
    </xdr:from>
    <xdr:to>
      <xdr:col>41</xdr:col>
      <xdr:colOff>101600</xdr:colOff>
      <xdr:row>56</xdr:row>
      <xdr:rowOff>51776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68303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3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69306</xdr:rowOff>
    </xdr:from>
    <xdr:to>
      <xdr:col>36</xdr:col>
      <xdr:colOff>165100</xdr:colOff>
      <xdr:row>58</xdr:row>
      <xdr:rowOff>170906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162033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71785</xdr:rowOff>
    </xdr:from>
    <xdr:to>
      <xdr:col>55</xdr:col>
      <xdr:colOff>0</xdr:colOff>
      <xdr:row>78</xdr:row>
      <xdr:rowOff>136923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01985"/>
          <a:ext cx="838200" cy="40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65851</xdr:rowOff>
    </xdr:from>
    <xdr:to>
      <xdr:col>50</xdr:col>
      <xdr:colOff>114300</xdr:colOff>
      <xdr:row>78</xdr:row>
      <xdr:rowOff>136923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924601"/>
          <a:ext cx="889000" cy="58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65851</xdr:rowOff>
    </xdr:from>
    <xdr:to>
      <xdr:col>45</xdr:col>
      <xdr:colOff>177800</xdr:colOff>
      <xdr:row>78</xdr:row>
      <xdr:rowOff>82431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924601"/>
          <a:ext cx="889000" cy="5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46637</xdr:rowOff>
    </xdr:from>
    <xdr:to>
      <xdr:col>41</xdr:col>
      <xdr:colOff>50800</xdr:colOff>
      <xdr:row>78</xdr:row>
      <xdr:rowOff>82431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19737"/>
          <a:ext cx="8890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20985</xdr:rowOff>
    </xdr:from>
    <xdr:to>
      <xdr:col>55</xdr:col>
      <xdr:colOff>50800</xdr:colOff>
      <xdr:row>76</xdr:row>
      <xdr:rowOff>122585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43861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86123</xdr:rowOff>
    </xdr:from>
    <xdr:to>
      <xdr:col>50</xdr:col>
      <xdr:colOff>165100</xdr:colOff>
      <xdr:row>79</xdr:row>
      <xdr:rowOff>16273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7400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5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15051</xdr:rowOff>
    </xdr:from>
    <xdr:to>
      <xdr:col>46</xdr:col>
      <xdr:colOff>38100</xdr:colOff>
      <xdr:row>75</xdr:row>
      <xdr:rowOff>116651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8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133178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6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31631</xdr:rowOff>
    </xdr:from>
    <xdr:to>
      <xdr:col>41</xdr:col>
      <xdr:colOff>101600</xdr:colOff>
      <xdr:row>78</xdr:row>
      <xdr:rowOff>133231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124358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167287</xdr:rowOff>
    </xdr:from>
    <xdr:to>
      <xdr:col>36</xdr:col>
      <xdr:colOff>165100</xdr:colOff>
      <xdr:row>78</xdr:row>
      <xdr:rowOff>97437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88564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6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121906</xdr:rowOff>
    </xdr:from>
    <xdr:to>
      <xdr:col>55</xdr:col>
      <xdr:colOff>0</xdr:colOff>
      <xdr:row>97</xdr:row>
      <xdr:rowOff>124540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2556"/>
          <a:ext cx="8382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124540</xdr:rowOff>
    </xdr:from>
    <xdr:to>
      <xdr:col>50</xdr:col>
      <xdr:colOff>114300</xdr:colOff>
      <xdr:row>98</xdr:row>
      <xdr:rowOff>19283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55190"/>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104386</xdr:rowOff>
    </xdr:from>
    <xdr:to>
      <xdr:col>45</xdr:col>
      <xdr:colOff>177800</xdr:colOff>
      <xdr:row>98</xdr:row>
      <xdr:rowOff>19283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220686"/>
          <a:ext cx="889000" cy="6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104386</xdr:rowOff>
    </xdr:from>
    <xdr:to>
      <xdr:col>41</xdr:col>
      <xdr:colOff>50800</xdr:colOff>
      <xdr:row>98</xdr:row>
      <xdr:rowOff>61990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220686"/>
          <a:ext cx="889000" cy="6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71106</xdr:rowOff>
    </xdr:from>
    <xdr:to>
      <xdr:col>55</xdr:col>
      <xdr:colOff>50800</xdr:colOff>
      <xdr:row>98</xdr:row>
      <xdr:rowOff>1256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49533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73740</xdr:rowOff>
    </xdr:from>
    <xdr:to>
      <xdr:col>50</xdr:col>
      <xdr:colOff>165100</xdr:colOff>
      <xdr:row>98</xdr:row>
      <xdr:rowOff>3890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166467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9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139933</xdr:rowOff>
    </xdr:from>
    <xdr:to>
      <xdr:col>46</xdr:col>
      <xdr:colOff>38100</xdr:colOff>
      <xdr:row>98</xdr:row>
      <xdr:rowOff>70083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61210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53586</xdr:rowOff>
    </xdr:from>
    <xdr:to>
      <xdr:col>41</xdr:col>
      <xdr:colOff>101600</xdr:colOff>
      <xdr:row>94</xdr:row>
      <xdr:rowOff>155186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1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263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594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11190</xdr:rowOff>
    </xdr:from>
    <xdr:to>
      <xdr:col>36</xdr:col>
      <xdr:colOff>165100</xdr:colOff>
      <xdr:row>98</xdr:row>
      <xdr:rowOff>112790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103917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33995</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034745"/>
          <a:ext cx="838200" cy="6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33995</xdr:rowOff>
    </xdr:from>
    <xdr:to>
      <xdr:col>81</xdr:col>
      <xdr:colOff>50800</xdr:colOff>
      <xdr:row>36</xdr:row>
      <xdr:rowOff>8781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034745"/>
          <a:ext cx="889000" cy="14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8781</xdr:rowOff>
    </xdr:from>
    <xdr:to>
      <xdr:col>76</xdr:col>
      <xdr:colOff>114300</xdr:colOff>
      <xdr:row>38</xdr:row>
      <xdr:rowOff>27960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180981"/>
          <a:ext cx="889000" cy="36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22222</xdr:rowOff>
    </xdr:from>
    <xdr:to>
      <xdr:col>71</xdr:col>
      <xdr:colOff>177800</xdr:colOff>
      <xdr:row>38</xdr:row>
      <xdr:rowOff>27960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022972"/>
          <a:ext cx="889000" cy="5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154645</xdr:rowOff>
    </xdr:from>
    <xdr:to>
      <xdr:col>81</xdr:col>
      <xdr:colOff>101600</xdr:colOff>
      <xdr:row>35</xdr:row>
      <xdr:rowOff>84795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9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101322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57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129431</xdr:rowOff>
    </xdr:from>
    <xdr:to>
      <xdr:col>76</xdr:col>
      <xdr:colOff>165100</xdr:colOff>
      <xdr:row>36</xdr:row>
      <xdr:rowOff>59581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1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76108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590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148610</xdr:rowOff>
    </xdr:from>
    <xdr:to>
      <xdr:col>72</xdr:col>
      <xdr:colOff>38100</xdr:colOff>
      <xdr:row>38</xdr:row>
      <xdr:rowOff>78760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69887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142872</xdr:rowOff>
    </xdr:from>
    <xdr:to>
      <xdr:col>67</xdr:col>
      <xdr:colOff>101600</xdr:colOff>
      <xdr:row>35</xdr:row>
      <xdr:rowOff>73022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9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89549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7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141815</xdr:rowOff>
    </xdr:from>
    <xdr:to>
      <xdr:col>85</xdr:col>
      <xdr:colOff>127000</xdr:colOff>
      <xdr:row>76</xdr:row>
      <xdr:rowOff>11502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000565"/>
          <a:ext cx="8382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141815</xdr:rowOff>
    </xdr:from>
    <xdr:to>
      <xdr:col>81</xdr:col>
      <xdr:colOff>50800</xdr:colOff>
      <xdr:row>76</xdr:row>
      <xdr:rowOff>14804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00565"/>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149661</xdr:rowOff>
    </xdr:from>
    <xdr:to>
      <xdr:col>76</xdr:col>
      <xdr:colOff>114300</xdr:colOff>
      <xdr:row>76</xdr:row>
      <xdr:rowOff>14804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008411"/>
          <a:ext cx="889000" cy="3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149661</xdr:rowOff>
    </xdr:from>
    <xdr:to>
      <xdr:col>71</xdr:col>
      <xdr:colOff>177800</xdr:colOff>
      <xdr:row>75</xdr:row>
      <xdr:rowOff>170664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08411"/>
          <a:ext cx="8890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132151</xdr:rowOff>
    </xdr:from>
    <xdr:to>
      <xdr:col>85</xdr:col>
      <xdr:colOff>177800</xdr:colOff>
      <xdr:row>76</xdr:row>
      <xdr:rowOff>62300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909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110578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91015</xdr:rowOff>
    </xdr:from>
    <xdr:to>
      <xdr:col>81</xdr:col>
      <xdr:colOff>101600</xdr:colOff>
      <xdr:row>76</xdr:row>
      <xdr:rowOff>21165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37692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135455</xdr:rowOff>
    </xdr:from>
    <xdr:to>
      <xdr:col>76</xdr:col>
      <xdr:colOff>165100</xdr:colOff>
      <xdr:row>76</xdr:row>
      <xdr:rowOff>65605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82132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98861</xdr:rowOff>
    </xdr:from>
    <xdr:to>
      <xdr:col>72</xdr:col>
      <xdr:colOff>38100</xdr:colOff>
      <xdr:row>76</xdr:row>
      <xdr:rowOff>29012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57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45538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3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119864</xdr:rowOff>
    </xdr:from>
    <xdr:to>
      <xdr:col>67</xdr:col>
      <xdr:colOff>101600</xdr:colOff>
      <xdr:row>76</xdr:row>
      <xdr:rowOff>50014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66541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12945</xdr:rowOff>
    </xdr:from>
    <xdr:to>
      <xdr:col>85</xdr:col>
      <xdr:colOff>127000</xdr:colOff>
      <xdr:row>99</xdr:row>
      <xdr:rowOff>18813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86495"/>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114295</xdr:rowOff>
    </xdr:from>
    <xdr:to>
      <xdr:col>81</xdr:col>
      <xdr:colOff>50800</xdr:colOff>
      <xdr:row>99</xdr:row>
      <xdr:rowOff>12945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16395"/>
          <a:ext cx="889000" cy="7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114295</xdr:rowOff>
    </xdr:from>
    <xdr:to>
      <xdr:col>76</xdr:col>
      <xdr:colOff>114300</xdr:colOff>
      <xdr:row>99</xdr:row>
      <xdr:rowOff>31297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16395"/>
          <a:ext cx="889000" cy="8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28361</xdr:rowOff>
    </xdr:from>
    <xdr:to>
      <xdr:col>71</xdr:col>
      <xdr:colOff>177800</xdr:colOff>
      <xdr:row>99</xdr:row>
      <xdr:rowOff>31297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7001911"/>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139463</xdr:rowOff>
    </xdr:from>
    <xdr:to>
      <xdr:col>85</xdr:col>
      <xdr:colOff>177800</xdr:colOff>
      <xdr:row>99</xdr:row>
      <xdr:rowOff>69613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4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54390</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133595</xdr:rowOff>
    </xdr:from>
    <xdr:to>
      <xdr:col>81</xdr:col>
      <xdr:colOff>101600</xdr:colOff>
      <xdr:row>99</xdr:row>
      <xdr:rowOff>63745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54872</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2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63495</xdr:rowOff>
    </xdr:from>
    <xdr:to>
      <xdr:col>76</xdr:col>
      <xdr:colOff>165100</xdr:colOff>
      <xdr:row>98</xdr:row>
      <xdr:rowOff>165095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151947</xdr:rowOff>
    </xdr:from>
    <xdr:to>
      <xdr:col>72</xdr:col>
      <xdr:colOff>38100</xdr:colOff>
      <xdr:row>99</xdr:row>
      <xdr:rowOff>82097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73224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4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149011</xdr:rowOff>
    </xdr:from>
    <xdr:to>
      <xdr:col>67</xdr:col>
      <xdr:colOff>101600</xdr:colOff>
      <xdr:row>99</xdr:row>
      <xdr:rowOff>79161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70288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30163</xdr:rowOff>
    </xdr:from>
    <xdr:to>
      <xdr:col>116</xdr:col>
      <xdr:colOff>63500</xdr:colOff>
      <xdr:row>59</xdr:row>
      <xdr:rowOff>40602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45713"/>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40602</xdr:rowOff>
    </xdr:from>
    <xdr:to>
      <xdr:col>111</xdr:col>
      <xdr:colOff>177800</xdr:colOff>
      <xdr:row>59</xdr:row>
      <xdr:rowOff>44297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6152"/>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44221</xdr:rowOff>
    </xdr:from>
    <xdr:to>
      <xdr:col>107</xdr:col>
      <xdr:colOff>50800</xdr:colOff>
      <xdr:row>59</xdr:row>
      <xdr:rowOff>44297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97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44221</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59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150813</xdr:rowOff>
    </xdr:from>
    <xdr:to>
      <xdr:col>116</xdr:col>
      <xdr:colOff>114300</xdr:colOff>
      <xdr:row>59</xdr:row>
      <xdr:rowOff>80963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65740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09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161252</xdr:rowOff>
    </xdr:from>
    <xdr:to>
      <xdr:col>112</xdr:col>
      <xdr:colOff>38100</xdr:colOff>
      <xdr:row>59</xdr:row>
      <xdr:rowOff>91402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82529</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164871</xdr:rowOff>
    </xdr:from>
    <xdr:to>
      <xdr:col>102</xdr:col>
      <xdr:colOff>165100</xdr:colOff>
      <xdr:row>59</xdr:row>
      <xdr:rowOff>95021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86148</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33216</xdr:rowOff>
    </xdr:from>
    <xdr:to>
      <xdr:col>116</xdr:col>
      <xdr:colOff>63500</xdr:colOff>
      <xdr:row>75</xdr:row>
      <xdr:rowOff>60103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91966"/>
          <a:ext cx="8382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60103</xdr:rowOff>
    </xdr:from>
    <xdr:to>
      <xdr:col>111</xdr:col>
      <xdr:colOff>177800</xdr:colOff>
      <xdr:row>75</xdr:row>
      <xdr:rowOff>86709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18853"/>
          <a:ext cx="8890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45887</xdr:rowOff>
    </xdr:from>
    <xdr:to>
      <xdr:col>107</xdr:col>
      <xdr:colOff>50800</xdr:colOff>
      <xdr:row>75</xdr:row>
      <xdr:rowOff>86709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046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45887</xdr:rowOff>
    </xdr:from>
    <xdr:to>
      <xdr:col>102</xdr:col>
      <xdr:colOff>114300</xdr:colOff>
      <xdr:row>75</xdr:row>
      <xdr:rowOff>78065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04637"/>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153866</xdr:rowOff>
    </xdr:from>
    <xdr:to>
      <xdr:col>116</xdr:col>
      <xdr:colOff>114300</xdr:colOff>
      <xdr:row>75</xdr:row>
      <xdr:rowOff>84016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5293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9303</xdr:rowOff>
    </xdr:from>
    <xdr:to>
      <xdr:col>112</xdr:col>
      <xdr:colOff>38100</xdr:colOff>
      <xdr:row>75</xdr:row>
      <xdr:rowOff>110903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127430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35909</xdr:rowOff>
    </xdr:from>
    <xdr:to>
      <xdr:col>107</xdr:col>
      <xdr:colOff>101600</xdr:colOff>
      <xdr:row>75</xdr:row>
      <xdr:rowOff>137509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154036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166537</xdr:rowOff>
    </xdr:from>
    <xdr:to>
      <xdr:col>102</xdr:col>
      <xdr:colOff>165100</xdr:colOff>
      <xdr:row>75</xdr:row>
      <xdr:rowOff>96687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113214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27265</xdr:rowOff>
    </xdr:from>
    <xdr:to>
      <xdr:col>98</xdr:col>
      <xdr:colOff>38100</xdr:colOff>
      <xdr:row>75</xdr:row>
      <xdr:rowOff>128865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145392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合併後の定員管理で平成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年以降職員数は減少したが、地方創生関連事業での移住定住コーディネーターや地域おこし協力隊、少子化対策による子育て、保育関係の会計年度任用職員が増加していることに起因するものと分析する。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から町独自の少子化対策事業に取り組んだため、高くなっている。補助費等についても病院事業会計への補助（繰出）やごみ処理、消防、介護保険等を一部事務組合で実施しているため高くなっている。公債費については、起債残高は年々減少しているものの</a:t>
          </a:r>
          <a:r>
            <a:rPr kumimoji="1" lang="ja-JP" altLang="en-US" sz="1100">
              <a:solidFill>
                <a:schemeClr val="dk1"/>
              </a:solidFill>
              <a:effectLst/>
              <a:latin typeface="+mn-lt"/>
              <a:ea typeface="+mn-ea"/>
              <a:cs typeface="+mn-cs"/>
            </a:rPr>
            <a:t>今後は大型施設の建設を控えることから、年次的に増加することを見込む。</a:t>
          </a:r>
          <a:r>
            <a:rPr kumimoji="1" lang="ja-JP" altLang="ja-JP" sz="1100">
              <a:solidFill>
                <a:schemeClr val="dk1"/>
              </a:solidFill>
              <a:effectLst/>
              <a:latin typeface="+mn-lt"/>
              <a:ea typeface="+mn-ea"/>
              <a:cs typeface="+mn-cs"/>
            </a:rPr>
            <a:t>一方、積立金については、新たにポータルサイトとの契約など、納税収入確保策を講じてはいるものの、類似団体平均を大幅に下回る状況となっており、本町の財政基盤の脆弱さが覗える決算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10,272
10,164
114.03
8,296,069
8,071,055
194,080
4,594,724
5,904,834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106553</xdr:rowOff>
    </xdr:from>
    <xdr:to>
      <xdr:col>24</xdr:col>
      <xdr:colOff>63500</xdr:colOff>
      <xdr:row>34</xdr:row>
      <xdr:rowOff>166370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5853"/>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165989</xdr:rowOff>
    </xdr:from>
    <xdr:to>
      <xdr:col>19</xdr:col>
      <xdr:colOff>177800</xdr:colOff>
      <xdr:row>34</xdr:row>
      <xdr:rowOff>166370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52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165989</xdr:rowOff>
    </xdr:from>
    <xdr:to>
      <xdr:col>15</xdr:col>
      <xdr:colOff>50800</xdr:colOff>
      <xdr:row>35</xdr:row>
      <xdr:rowOff>4635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528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4635</xdr:rowOff>
    </xdr:from>
    <xdr:to>
      <xdr:col>10</xdr:col>
      <xdr:colOff>114300</xdr:colOff>
      <xdr:row>35</xdr:row>
      <xdr:rowOff>20638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538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55753</xdr:rowOff>
    </xdr:from>
    <xdr:to>
      <xdr:col>24</xdr:col>
      <xdr:colOff>114300</xdr:colOff>
      <xdr:row>34</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78630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115570</xdr:rowOff>
    </xdr:from>
    <xdr:to>
      <xdr:col>20</xdr:col>
      <xdr:colOff>38100</xdr:colOff>
      <xdr:row>35</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115189</xdr:rowOff>
    </xdr:from>
    <xdr:to>
      <xdr:col>15</xdr:col>
      <xdr:colOff>101600</xdr:colOff>
      <xdr:row>35</xdr:row>
      <xdr:rowOff>45339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61866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125285</xdr:rowOff>
    </xdr:from>
    <xdr:to>
      <xdr:col>10</xdr:col>
      <xdr:colOff>165100</xdr:colOff>
      <xdr:row>35</xdr:row>
      <xdr:rowOff>55435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71962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141288</xdr:rowOff>
    </xdr:from>
    <xdr:to>
      <xdr:col>6</xdr:col>
      <xdr:colOff>38100</xdr:colOff>
      <xdr:row>35</xdr:row>
      <xdr:rowOff>71438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87965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108668</xdr:rowOff>
    </xdr:from>
    <xdr:to>
      <xdr:col>24</xdr:col>
      <xdr:colOff>63500</xdr:colOff>
      <xdr:row>57</xdr:row>
      <xdr:rowOff>36439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09868"/>
          <a:ext cx="838200" cy="9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85204</xdr:rowOff>
    </xdr:from>
    <xdr:to>
      <xdr:col>19</xdr:col>
      <xdr:colOff>177800</xdr:colOff>
      <xdr:row>57</xdr:row>
      <xdr:rowOff>36439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6404"/>
          <a:ext cx="889000" cy="1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51819</xdr:rowOff>
    </xdr:from>
    <xdr:to>
      <xdr:col>15</xdr:col>
      <xdr:colOff>50800</xdr:colOff>
      <xdr:row>56</xdr:row>
      <xdr:rowOff>85204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10119"/>
          <a:ext cx="889000" cy="3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51819</xdr:rowOff>
    </xdr:from>
    <xdr:to>
      <xdr:col>10</xdr:col>
      <xdr:colOff>114300</xdr:colOff>
      <xdr:row>57</xdr:row>
      <xdr:rowOff>80909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10119"/>
          <a:ext cx="889000" cy="5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57868</xdr:rowOff>
    </xdr:from>
    <xdr:to>
      <xdr:col>24</xdr:col>
      <xdr:colOff>114300</xdr:colOff>
      <xdr:row>56</xdr:row>
      <xdr:rowOff>159468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80745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157089</xdr:rowOff>
    </xdr:from>
    <xdr:to>
      <xdr:col>20</xdr:col>
      <xdr:colOff>38100</xdr:colOff>
      <xdr:row>57</xdr:row>
      <xdr:rowOff>87239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78366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5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34404</xdr:rowOff>
    </xdr:from>
    <xdr:to>
      <xdr:col>15</xdr:col>
      <xdr:colOff>101600</xdr:colOff>
      <xdr:row>56</xdr:row>
      <xdr:rowOff>136004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152531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1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1019</xdr:rowOff>
    </xdr:from>
    <xdr:to>
      <xdr:col>10</xdr:col>
      <xdr:colOff>165100</xdr:colOff>
      <xdr:row>54</xdr:row>
      <xdr:rowOff>102619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119146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3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30109</xdr:rowOff>
    </xdr:from>
    <xdr:to>
      <xdr:col>6</xdr:col>
      <xdr:colOff>38100</xdr:colOff>
      <xdr:row>57</xdr:row>
      <xdr:rowOff>131709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122836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9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134479</xdr:rowOff>
    </xdr:from>
    <xdr:to>
      <xdr:col>24</xdr:col>
      <xdr:colOff>63500</xdr:colOff>
      <xdr:row>75</xdr:row>
      <xdr:rowOff>59548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2177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52014</xdr:rowOff>
    </xdr:from>
    <xdr:to>
      <xdr:col>19</xdr:col>
      <xdr:colOff>177800</xdr:colOff>
      <xdr:row>75</xdr:row>
      <xdr:rowOff>59548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10764"/>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52014</xdr:rowOff>
    </xdr:from>
    <xdr:to>
      <xdr:col>15</xdr:col>
      <xdr:colOff>50800</xdr:colOff>
      <xdr:row>75</xdr:row>
      <xdr:rowOff>138493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10764"/>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138493</xdr:rowOff>
    </xdr:from>
    <xdr:to>
      <xdr:col>10</xdr:col>
      <xdr:colOff>114300</xdr:colOff>
      <xdr:row>76</xdr:row>
      <xdr:rowOff>39284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97243"/>
          <a:ext cx="889000" cy="7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83679</xdr:rowOff>
    </xdr:from>
    <xdr:to>
      <xdr:col>24</xdr:col>
      <xdr:colOff>114300</xdr:colOff>
      <xdr:row>75</xdr:row>
      <xdr:rowOff>13829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106556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2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8748</xdr:rowOff>
    </xdr:from>
    <xdr:to>
      <xdr:col>20</xdr:col>
      <xdr:colOff>38100</xdr:colOff>
      <xdr:row>75</xdr:row>
      <xdr:rowOff>110348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126875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4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1214</xdr:rowOff>
    </xdr:from>
    <xdr:to>
      <xdr:col>15</xdr:col>
      <xdr:colOff>101600</xdr:colOff>
      <xdr:row>75</xdr:row>
      <xdr:rowOff>102814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119341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3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87693</xdr:rowOff>
    </xdr:from>
    <xdr:to>
      <xdr:col>10</xdr:col>
      <xdr:colOff>165100</xdr:colOff>
      <xdr:row>76</xdr:row>
      <xdr:rowOff>17844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64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34370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2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159934</xdr:rowOff>
    </xdr:from>
    <xdr:to>
      <xdr:col>6</xdr:col>
      <xdr:colOff>38100</xdr:colOff>
      <xdr:row>76</xdr:row>
      <xdr:rowOff>90084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106612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78817</xdr:rowOff>
    </xdr:from>
    <xdr:to>
      <xdr:col>24</xdr:col>
      <xdr:colOff>63500</xdr:colOff>
      <xdr:row>94</xdr:row>
      <xdr:rowOff>104147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195117"/>
          <a:ext cx="8382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78817</xdr:rowOff>
    </xdr:from>
    <xdr:to>
      <xdr:col>19</xdr:col>
      <xdr:colOff>177800</xdr:colOff>
      <xdr:row>94</xdr:row>
      <xdr:rowOff>150248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195117"/>
          <a:ext cx="889000" cy="7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150248</xdr:rowOff>
    </xdr:from>
    <xdr:to>
      <xdr:col>15</xdr:col>
      <xdr:colOff>50800</xdr:colOff>
      <xdr:row>95</xdr:row>
      <xdr:rowOff>108066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66548"/>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108066</xdr:rowOff>
    </xdr:from>
    <xdr:to>
      <xdr:col>10</xdr:col>
      <xdr:colOff>114300</xdr:colOff>
      <xdr:row>96</xdr:row>
      <xdr:rowOff>40988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95816"/>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53347</xdr:rowOff>
    </xdr:from>
    <xdr:to>
      <xdr:col>24</xdr:col>
      <xdr:colOff>114300</xdr:colOff>
      <xdr:row>94</xdr:row>
      <xdr:rowOff>154947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76224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2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28017</xdr:rowOff>
    </xdr:from>
    <xdr:to>
      <xdr:col>20</xdr:col>
      <xdr:colOff>38100</xdr:colOff>
      <xdr:row>94</xdr:row>
      <xdr:rowOff>129617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146144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91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99448</xdr:rowOff>
    </xdr:from>
    <xdr:to>
      <xdr:col>15</xdr:col>
      <xdr:colOff>101600</xdr:colOff>
      <xdr:row>95</xdr:row>
      <xdr:rowOff>29598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46125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99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57266</xdr:rowOff>
    </xdr:from>
    <xdr:to>
      <xdr:col>10</xdr:col>
      <xdr:colOff>165100</xdr:colOff>
      <xdr:row>95</xdr:row>
      <xdr:rowOff>158866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161638</xdr:rowOff>
    </xdr:from>
    <xdr:to>
      <xdr:col>6</xdr:col>
      <xdr:colOff>38100</xdr:colOff>
      <xdr:row>96</xdr:row>
      <xdr:rowOff>91788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108315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124780</xdr:rowOff>
    </xdr:from>
    <xdr:to>
      <xdr:col>55</xdr:col>
      <xdr:colOff>0</xdr:colOff>
      <xdr:row>57</xdr:row>
      <xdr:rowOff>1313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25980"/>
          <a:ext cx="8382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10556</xdr:rowOff>
    </xdr:from>
    <xdr:to>
      <xdr:col>50</xdr:col>
      <xdr:colOff>114300</xdr:colOff>
      <xdr:row>57</xdr:row>
      <xdr:rowOff>1313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11756"/>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10556</xdr:rowOff>
    </xdr:from>
    <xdr:to>
      <xdr:col>45</xdr:col>
      <xdr:colOff>177800</xdr:colOff>
      <xdr:row>57</xdr:row>
      <xdr:rowOff>21513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11756"/>
          <a:ext cx="889000" cy="18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21513</xdr:rowOff>
    </xdr:from>
    <xdr:to>
      <xdr:col>41</xdr:col>
      <xdr:colOff>50800</xdr:colOff>
      <xdr:row>57</xdr:row>
      <xdr:rowOff>63096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94163"/>
          <a:ext cx="8890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73980</xdr:rowOff>
    </xdr:from>
    <xdr:to>
      <xdr:col>55</xdr:col>
      <xdr:colOff>50800</xdr:colOff>
      <xdr:row>57</xdr:row>
      <xdr:rowOff>4130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96857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2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121963</xdr:rowOff>
    </xdr:from>
    <xdr:to>
      <xdr:col>50</xdr:col>
      <xdr:colOff>165100</xdr:colOff>
      <xdr:row>57</xdr:row>
      <xdr:rowOff>52113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68640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131206</xdr:rowOff>
    </xdr:from>
    <xdr:to>
      <xdr:col>46</xdr:col>
      <xdr:colOff>38100</xdr:colOff>
      <xdr:row>56</xdr:row>
      <xdr:rowOff>61356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77883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3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142163</xdr:rowOff>
    </xdr:from>
    <xdr:to>
      <xdr:col>41</xdr:col>
      <xdr:colOff>101600</xdr:colOff>
      <xdr:row>57</xdr:row>
      <xdr:rowOff>72313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88840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12296</xdr:rowOff>
    </xdr:from>
    <xdr:to>
      <xdr:col>36</xdr:col>
      <xdr:colOff>165100</xdr:colOff>
      <xdr:row>57</xdr:row>
      <xdr:rowOff>113896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8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130423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110294</xdr:rowOff>
    </xdr:from>
    <xdr:to>
      <xdr:col>55</xdr:col>
      <xdr:colOff>0</xdr:colOff>
      <xdr:row>78</xdr:row>
      <xdr:rowOff>119461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83394"/>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119461</xdr:rowOff>
    </xdr:from>
    <xdr:to>
      <xdr:col>50</xdr:col>
      <xdr:colOff>114300</xdr:colOff>
      <xdr:row>78</xdr:row>
      <xdr:rowOff>133162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2561"/>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133162</xdr:rowOff>
    </xdr:from>
    <xdr:to>
      <xdr:col>45</xdr:col>
      <xdr:colOff>177800</xdr:colOff>
      <xdr:row>78</xdr:row>
      <xdr:rowOff>136500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626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136500</xdr:rowOff>
    </xdr:from>
    <xdr:to>
      <xdr:col>41</xdr:col>
      <xdr:colOff>50800</xdr:colOff>
      <xdr:row>79</xdr:row>
      <xdr:rowOff>25057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0960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59494</xdr:rowOff>
    </xdr:from>
    <xdr:to>
      <xdr:col>55</xdr:col>
      <xdr:colOff>50800</xdr:colOff>
      <xdr:row>78</xdr:row>
      <xdr:rowOff>161094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68661</xdr:rowOff>
    </xdr:from>
    <xdr:to>
      <xdr:col>50</xdr:col>
      <xdr:colOff>165100</xdr:colOff>
      <xdr:row>78</xdr:row>
      <xdr:rowOff>170261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161388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82362</xdr:rowOff>
    </xdr:from>
    <xdr:to>
      <xdr:col>46</xdr:col>
      <xdr:colOff>38100</xdr:colOff>
      <xdr:row>79</xdr:row>
      <xdr:rowOff>12512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85700</xdr:rowOff>
    </xdr:from>
    <xdr:to>
      <xdr:col>41</xdr:col>
      <xdr:colOff>101600</xdr:colOff>
      <xdr:row>79</xdr:row>
      <xdr:rowOff>15850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145707</xdr:rowOff>
    </xdr:from>
    <xdr:to>
      <xdr:col>36</xdr:col>
      <xdr:colOff>165100</xdr:colOff>
      <xdr:row>79</xdr:row>
      <xdr:rowOff>75857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66984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126953</xdr:rowOff>
    </xdr:from>
    <xdr:to>
      <xdr:col>55</xdr:col>
      <xdr:colOff>0</xdr:colOff>
      <xdr:row>97</xdr:row>
      <xdr:rowOff>136330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57603"/>
          <a:ext cx="8382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126953</xdr:rowOff>
    </xdr:from>
    <xdr:to>
      <xdr:col>50</xdr:col>
      <xdr:colOff>114300</xdr:colOff>
      <xdr:row>98</xdr:row>
      <xdr:rowOff>1415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57603"/>
          <a:ext cx="889000" cy="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156896</xdr:rowOff>
    </xdr:from>
    <xdr:to>
      <xdr:col>45</xdr:col>
      <xdr:colOff>177800</xdr:colOff>
      <xdr:row>98</xdr:row>
      <xdr:rowOff>1415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87546"/>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156896</xdr:rowOff>
    </xdr:from>
    <xdr:to>
      <xdr:col>41</xdr:col>
      <xdr:colOff>50800</xdr:colOff>
      <xdr:row>97</xdr:row>
      <xdr:rowOff>171233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87546"/>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85530</xdr:rowOff>
    </xdr:from>
    <xdr:to>
      <xdr:col>55</xdr:col>
      <xdr:colOff>50800</xdr:colOff>
      <xdr:row>98</xdr:row>
      <xdr:rowOff>15680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76153</xdr:rowOff>
    </xdr:from>
    <xdr:to>
      <xdr:col>50</xdr:col>
      <xdr:colOff>165100</xdr:colOff>
      <xdr:row>98</xdr:row>
      <xdr:rowOff>6303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168880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122065</xdr:rowOff>
    </xdr:from>
    <xdr:to>
      <xdr:col>46</xdr:col>
      <xdr:colOff>38100</xdr:colOff>
      <xdr:row>98</xdr:row>
      <xdr:rowOff>52215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43342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106096</xdr:rowOff>
    </xdr:from>
    <xdr:to>
      <xdr:col>41</xdr:col>
      <xdr:colOff>101600</xdr:colOff>
      <xdr:row>98</xdr:row>
      <xdr:rowOff>36246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27373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120433</xdr:rowOff>
    </xdr:from>
    <xdr:to>
      <xdr:col>36</xdr:col>
      <xdr:colOff>165100</xdr:colOff>
      <xdr:row>98</xdr:row>
      <xdr:rowOff>50583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41710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124054</xdr:rowOff>
    </xdr:from>
    <xdr:to>
      <xdr:col>85</xdr:col>
      <xdr:colOff>127000</xdr:colOff>
      <xdr:row>37</xdr:row>
      <xdr:rowOff>145517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67704"/>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120764</xdr:rowOff>
    </xdr:from>
    <xdr:to>
      <xdr:col>81</xdr:col>
      <xdr:colOff>50800</xdr:colOff>
      <xdr:row>37</xdr:row>
      <xdr:rowOff>145517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64414"/>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74194</xdr:rowOff>
    </xdr:from>
    <xdr:to>
      <xdr:col>76</xdr:col>
      <xdr:colOff>114300</xdr:colOff>
      <xdr:row>37</xdr:row>
      <xdr:rowOff>120764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17844"/>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74194</xdr:rowOff>
    </xdr:from>
    <xdr:to>
      <xdr:col>71</xdr:col>
      <xdr:colOff>177800</xdr:colOff>
      <xdr:row>37</xdr:row>
      <xdr:rowOff>109017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17844"/>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73254</xdr:rowOff>
    </xdr:from>
    <xdr:to>
      <xdr:col>85</xdr:col>
      <xdr:colOff>177800</xdr:colOff>
      <xdr:row>38</xdr:row>
      <xdr:rowOff>3404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159631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94717</xdr:rowOff>
    </xdr:from>
    <xdr:to>
      <xdr:col>81</xdr:col>
      <xdr:colOff>101600</xdr:colOff>
      <xdr:row>38</xdr:row>
      <xdr:rowOff>24867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69964</xdr:rowOff>
    </xdr:from>
    <xdr:to>
      <xdr:col>76</xdr:col>
      <xdr:colOff>165100</xdr:colOff>
      <xdr:row>38</xdr:row>
      <xdr:rowOff>115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3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162691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23394</xdr:rowOff>
    </xdr:from>
    <xdr:to>
      <xdr:col>72</xdr:col>
      <xdr:colOff>38100</xdr:colOff>
      <xdr:row>37</xdr:row>
      <xdr:rowOff>124994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58217</xdr:rowOff>
    </xdr:from>
    <xdr:to>
      <xdr:col>67</xdr:col>
      <xdr:colOff>101600</xdr:colOff>
      <xdr:row>37</xdr:row>
      <xdr:rowOff>159817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150944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66682</xdr:rowOff>
    </xdr:from>
    <xdr:to>
      <xdr:col>85</xdr:col>
      <xdr:colOff>127000</xdr:colOff>
      <xdr:row>58</xdr:row>
      <xdr:rowOff>82776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10782"/>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82776</xdr:rowOff>
    </xdr:from>
    <xdr:to>
      <xdr:col>81</xdr:col>
      <xdr:colOff>50800</xdr:colOff>
      <xdr:row>58</xdr:row>
      <xdr:rowOff>93536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6876"/>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77629</xdr:rowOff>
    </xdr:from>
    <xdr:to>
      <xdr:col>76</xdr:col>
      <xdr:colOff>114300</xdr:colOff>
      <xdr:row>58</xdr:row>
      <xdr:rowOff>93536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21729"/>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77629</xdr:rowOff>
    </xdr:from>
    <xdr:to>
      <xdr:col>71</xdr:col>
      <xdr:colOff>177800</xdr:colOff>
      <xdr:row>58</xdr:row>
      <xdr:rowOff>118489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1729"/>
          <a:ext cx="889000" cy="4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15882</xdr:rowOff>
    </xdr:from>
    <xdr:to>
      <xdr:col>85</xdr:col>
      <xdr:colOff>177800</xdr:colOff>
      <xdr:row>58</xdr:row>
      <xdr:rowOff>117482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31976</xdr:rowOff>
    </xdr:from>
    <xdr:to>
      <xdr:col>81</xdr:col>
      <xdr:colOff>101600</xdr:colOff>
      <xdr:row>58</xdr:row>
      <xdr:rowOff>133576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124703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42736</xdr:rowOff>
    </xdr:from>
    <xdr:to>
      <xdr:col>76</xdr:col>
      <xdr:colOff>165100</xdr:colOff>
      <xdr:row>58</xdr:row>
      <xdr:rowOff>144336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135463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26829</xdr:rowOff>
    </xdr:from>
    <xdr:to>
      <xdr:col>72</xdr:col>
      <xdr:colOff>38100</xdr:colOff>
      <xdr:row>58</xdr:row>
      <xdr:rowOff>128429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119556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67689</xdr:rowOff>
    </xdr:from>
    <xdr:to>
      <xdr:col>67</xdr:col>
      <xdr:colOff>101600</xdr:colOff>
      <xdr:row>58</xdr:row>
      <xdr:rowOff>169289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160416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0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33996</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892746"/>
          <a:ext cx="838200" cy="6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33996</xdr:rowOff>
    </xdr:from>
    <xdr:to>
      <xdr:col>81</xdr:col>
      <xdr:colOff>50800</xdr:colOff>
      <xdr:row>76</xdr:row>
      <xdr:rowOff>8781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892746"/>
          <a:ext cx="889000" cy="1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8781</xdr:rowOff>
    </xdr:from>
    <xdr:to>
      <xdr:col>76</xdr:col>
      <xdr:colOff>114300</xdr:colOff>
      <xdr:row>78</xdr:row>
      <xdr:rowOff>27961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038981"/>
          <a:ext cx="889000" cy="3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22223</xdr:rowOff>
    </xdr:from>
    <xdr:to>
      <xdr:col>71</xdr:col>
      <xdr:colOff>177800</xdr:colOff>
      <xdr:row>78</xdr:row>
      <xdr:rowOff>27961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880973"/>
          <a:ext cx="889000" cy="5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154646</xdr:rowOff>
    </xdr:from>
    <xdr:to>
      <xdr:col>81</xdr:col>
      <xdr:colOff>101600</xdr:colOff>
      <xdr:row>75</xdr:row>
      <xdr:rowOff>84796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8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129431</xdr:rowOff>
    </xdr:from>
    <xdr:to>
      <xdr:col>76</xdr:col>
      <xdr:colOff>165100</xdr:colOff>
      <xdr:row>76</xdr:row>
      <xdr:rowOff>59581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76108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7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148611</xdr:rowOff>
    </xdr:from>
    <xdr:to>
      <xdr:col>72</xdr:col>
      <xdr:colOff>38100</xdr:colOff>
      <xdr:row>78</xdr:row>
      <xdr:rowOff>78761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69888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142873</xdr:rowOff>
    </xdr:from>
    <xdr:to>
      <xdr:col>67</xdr:col>
      <xdr:colOff>101600</xdr:colOff>
      <xdr:row>75</xdr:row>
      <xdr:rowOff>73023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8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89550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141815</xdr:rowOff>
    </xdr:from>
    <xdr:to>
      <xdr:col>85</xdr:col>
      <xdr:colOff>127000</xdr:colOff>
      <xdr:row>96</xdr:row>
      <xdr:rowOff>11502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29565"/>
          <a:ext cx="8382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141815</xdr:rowOff>
    </xdr:from>
    <xdr:to>
      <xdr:col>81</xdr:col>
      <xdr:colOff>50800</xdr:colOff>
      <xdr:row>96</xdr:row>
      <xdr:rowOff>14804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29565"/>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149661</xdr:rowOff>
    </xdr:from>
    <xdr:to>
      <xdr:col>76</xdr:col>
      <xdr:colOff>114300</xdr:colOff>
      <xdr:row>96</xdr:row>
      <xdr:rowOff>14804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37411"/>
          <a:ext cx="889000" cy="3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149661</xdr:rowOff>
    </xdr:from>
    <xdr:to>
      <xdr:col>71</xdr:col>
      <xdr:colOff>177800</xdr:colOff>
      <xdr:row>95</xdr:row>
      <xdr:rowOff>170664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37411"/>
          <a:ext cx="8890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132152</xdr:rowOff>
    </xdr:from>
    <xdr:to>
      <xdr:col>85</xdr:col>
      <xdr:colOff>177800</xdr:colOff>
      <xdr:row>96</xdr:row>
      <xdr:rowOff>62302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110579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91015</xdr:rowOff>
    </xdr:from>
    <xdr:to>
      <xdr:col>81</xdr:col>
      <xdr:colOff>101600</xdr:colOff>
      <xdr:row>96</xdr:row>
      <xdr:rowOff>21165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37692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135454</xdr:rowOff>
    </xdr:from>
    <xdr:to>
      <xdr:col>76</xdr:col>
      <xdr:colOff>165100</xdr:colOff>
      <xdr:row>96</xdr:row>
      <xdr:rowOff>65604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82131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98861</xdr:rowOff>
    </xdr:from>
    <xdr:to>
      <xdr:col>72</xdr:col>
      <xdr:colOff>38100</xdr:colOff>
      <xdr:row>96</xdr:row>
      <xdr:rowOff>29011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45538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119864</xdr:rowOff>
    </xdr:from>
    <xdr:to>
      <xdr:col>67</xdr:col>
      <xdr:colOff>101600</xdr:colOff>
      <xdr:row>96</xdr:row>
      <xdr:rowOff>50014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66541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総務費は、類似団体の平均よりも低い状況で推移していたが、令和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年度に複合施設整備事業や特別定額給付金事業により大幅に増加し、令和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光ファイバ整備事業やＣＡＴＶに係る設備更新</a:t>
          </a:r>
          <a:r>
            <a:rPr kumimoji="1" lang="ja-JP" altLang="ja-JP" sz="1100">
              <a:solidFill>
                <a:schemeClr val="dk1"/>
              </a:solidFill>
              <a:effectLst/>
              <a:latin typeface="+mn-lt"/>
              <a:ea typeface="+mn-ea"/>
              <a:cs typeface="+mn-cs"/>
            </a:rPr>
            <a:t>を新たに実施した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、類似団体の平均よりも</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になった。衛生費は、病院事業への補助金や水道事業への繰出金の増加、清掃施設の負担金の増加などにより、類似団体の平均と比べると高い状況にある。民生費は、人口減少、少子化対策事業、福祉事務所開設以降の扶助費等により増加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一方で、商工費、土木費等が類似団体を下回っており、観光振興の活性化や道路改良工事等の計画施行に課題を抱えている状況が決算に表れたものと分析する。また、令和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年度は、豪雨災害からの復旧により災害復旧費が大きく増加した。このようなことから、今後も事業費配分の適正化に配慮した財政運営に努める。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標準財政規模の大半は普通交付税であり、税収は固定資産税の増収もあり僅かな伸びが見られる。</a:t>
          </a:r>
          <a:endParaRPr lang="ja-JP" altLang="ja-JP" sz="1400">
            <a:effectLst/>
          </a:endParaRPr>
        </a:p>
        <a:p>
          <a:r>
            <a:rPr kumimoji="1" lang="ja-JP" altLang="ja-JP" sz="1100">
              <a:solidFill>
                <a:schemeClr val="dk1"/>
              </a:solidFill>
              <a:effectLst/>
              <a:latin typeface="+mn-lt"/>
              <a:ea typeface="+mn-ea"/>
              <a:cs typeface="+mn-cs"/>
            </a:rPr>
            <a:t>　歳入の約８割が依存財源である財政構造のため、今後も収支均衡型の財政運営に努め、財源確保は当然ながら、歳出の経費削減に努めていく。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全ての会計において赤字は算出されなかったものの、令和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年度は、一般会計</a:t>
          </a:r>
          <a:r>
            <a:rPr kumimoji="1" lang="ja-JP" altLang="en-US" sz="1100">
              <a:solidFill>
                <a:schemeClr val="dk1"/>
              </a:solidFill>
              <a:effectLst/>
              <a:latin typeface="+mn-lt"/>
              <a:ea typeface="+mn-ea"/>
              <a:cs typeface="+mn-cs"/>
            </a:rPr>
            <a:t>、病院事業会計、在宅生活支援事業会計、国民健康保険事業</a:t>
          </a:r>
          <a:r>
            <a:rPr kumimoji="1" lang="ja-JP" altLang="ja-JP" sz="1100">
              <a:solidFill>
                <a:schemeClr val="dk1"/>
              </a:solidFill>
              <a:effectLst/>
              <a:latin typeface="+mn-lt"/>
              <a:ea typeface="+mn-ea"/>
              <a:cs typeface="+mn-cs"/>
            </a:rPr>
            <a:t>を除いて全体的に標準財政規模比が増加した。普通会計等においては一定の水準を維持できているものの、資金不足による特別会計への補助（繰出金）額が増加しており、一般会計の財政バランスを圧迫する大き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企業会計である病院事業会計及び水道事業会計においては、病院建替えや大型医療機器購入にかかる起債償還や水道施設の老朽対策（更新）などの固定経費が会計に占める割合が増加し、単年度における構成比に大きく影響を与え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一般会計等においては、毎年度の起債借入額をその年度の元金償還以内とし、起債残高の抑制に努めてきたことで、単年度の元利償還金額は減少してきている。前年度よりも元利償還金が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lang="ja-JP" altLang="ja-JP" sz="1100" b="0" i="0" baseline="0">
              <a:solidFill>
                <a:schemeClr val="dk1"/>
              </a:solidFill>
              <a:effectLst/>
              <a:latin typeface="+mn-lt"/>
              <a:ea typeface="+mn-ea"/>
              <a:cs typeface="+mn-cs"/>
            </a:rPr>
            <a:t>鳥取県西部地震県貸付金、西伯小学校大規模改修事業、水道統合事業及び防災無線デジタル化事業等に係る元金償還終了</a:t>
          </a:r>
          <a:r>
            <a:rPr kumimoji="1" lang="ja-JP" altLang="ja-JP" sz="1100">
              <a:solidFill>
                <a:schemeClr val="dk1"/>
              </a:solidFill>
              <a:effectLst/>
              <a:latin typeface="+mn-lt"/>
              <a:ea typeface="+mn-ea"/>
              <a:cs typeface="+mn-cs"/>
            </a:rPr>
            <a:t>が主な要因である。　算入公債費等については、年次的な償還が進み算定額も減少傾向にある。</a:t>
          </a:r>
          <a:endParaRPr lang="ja-JP" altLang="ja-JP" sz="1400">
            <a:effectLst/>
          </a:endParaRPr>
        </a:p>
        <a:p>
          <a:r>
            <a:rPr kumimoji="1" lang="ja-JP" altLang="ja-JP" sz="1100">
              <a:solidFill>
                <a:schemeClr val="dk1"/>
              </a:solidFill>
              <a:effectLst/>
              <a:latin typeface="+mn-lt"/>
              <a:ea typeface="+mn-ea"/>
              <a:cs typeface="+mn-cs"/>
            </a:rPr>
            <a:t>　本指標は全体的には減少傾向にあり、財政状況の的確な把握と公営企業の経営改善を課題として、引き続き本指標の改善に取り組む必要がある。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合併以降の財政健全化対策として起債借入の抑制や繰上償還の実行してきたことにより、一般会計等の地方債残高は年次的に減少し将来負担額の抑制に大きな効果を得ている。一方、公営企業会計においては、施設の老朽更新等に伴う企業債繰入金が今後、増加することが見込まれるため、早急な経営改善対策が必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充当可能財源等は、地方債残高の減少に伴う基準財政需要額算入見込額は減少しているものの、充当可能基金を維持できていることで一定の財源確保ができているものと考えている。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積立てについては、年度間の財源の不均衡を調製するための財政調整基金及び減債基金においては、利子積立てのみとなった。その他の目的基金においては、公共施設整備基金、さくら基金、一般廃棄物処理施設整備費積立基金においては計画的な予算積立てを行い、その他は利子積立てのみとなった。</a:t>
          </a:r>
          <a:endParaRPr lang="ja-JP" altLang="ja-JP" sz="1400">
            <a:effectLst/>
          </a:endParaRPr>
        </a:p>
        <a:p>
          <a:r>
            <a:rPr kumimoji="1" lang="ja-JP" altLang="ja-JP" sz="1100">
              <a:solidFill>
                <a:schemeClr val="dk1"/>
              </a:solidFill>
              <a:effectLst/>
              <a:latin typeface="+mn-lt"/>
              <a:ea typeface="+mn-ea"/>
              <a:cs typeface="+mn-cs"/>
            </a:rPr>
            <a:t>　取崩しについては、決算見込みにより財政調整基金及び減債基金においては取り崩す必要がなくなり、その他目的基金において、公共施設整備基金、新型コロナウイルス感染症対策資金利子補助基金は計画的な取り崩しを行い、その他は目的にあった事業に充当するために取崩しをおこなった。</a:t>
          </a:r>
          <a:endParaRPr lang="ja-JP" altLang="ja-JP" sz="1400">
            <a:effectLst/>
          </a:endParaRPr>
        </a:p>
        <a:p>
          <a:r>
            <a:rPr kumimoji="1" lang="ja-JP" altLang="ja-JP" sz="1100">
              <a:solidFill>
                <a:schemeClr val="dk1"/>
              </a:solidFill>
              <a:effectLst/>
              <a:latin typeface="+mn-lt"/>
              <a:ea typeface="+mn-ea"/>
              <a:cs typeface="+mn-cs"/>
            </a:rPr>
            <a:t>　総じて、積立額が取り崩し額を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回ったことから、基金残高は</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安定的な財政運営のためには一定規模の基金残高の確保は重要なものと考えており、本町の標準財政規模を計画値（目標額）として基金の積立てを年次的に実行したい。</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合併特例債により造成した基金、新町まちづくり計画の実現をはじめ地域住民の連帯強化のための事業地域活性化・地域振興諸施策のために活用する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社会福祉・社会教育施設、学校、庁舎、情報通信施設など町が設置する施設の整備・更新等に活用する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さくら基金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がんばれふるさと寄附金を積み立てることにより後年度に実施する財源を確保、環境・文化・教育・スポーツ・保健・医療・福祉・地域コミュニティなど、寄附者からの意向に応じた事業に充当し活用する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あいのわ銀行基金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高齢者・障害者等の生活支援サービス提供を目的に「あいのわ銀行」（ボランティアネットワーク）を設置しており、その運営に要する費用に活用する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森林の整備及び森林活用の促進のため事業に活用する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新型コロナウイルス感染症対策資金利子補助基金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新型コロナウイルス感染症の影響により運転資金を借入れた事業所等に対してその利子分の補給に活用する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一般廃棄物処理施設整備費積立基金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鳥取県西部広域行政管理組合が実施する可燃ごみ処理施設、不燃ごみ処理施設及び最終処分場の整備に活用する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上記、それぞれの目的に応じた事業に充当し有効に基金を活用している。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年度決算においては、公共施設整備基金　</a:t>
          </a:r>
          <a:r>
            <a:rPr kumimoji="1" lang="en-US" altLang="ja-JP" sz="1100">
              <a:solidFill>
                <a:schemeClr val="dk1"/>
              </a:solidFill>
              <a:effectLst/>
              <a:latin typeface="+mn-lt"/>
              <a:ea typeface="+mn-ea"/>
              <a:cs typeface="+mn-cs"/>
            </a:rPr>
            <a:t>104.1</a:t>
          </a:r>
          <a:r>
            <a:rPr kumimoji="1" lang="ja-JP" altLang="ja-JP" sz="1100">
              <a:solidFill>
                <a:schemeClr val="dk1"/>
              </a:solidFill>
              <a:effectLst/>
              <a:latin typeface="+mn-lt"/>
              <a:ea typeface="+mn-ea"/>
              <a:cs typeface="+mn-cs"/>
            </a:rPr>
            <a:t>百万円を</a:t>
          </a:r>
          <a:r>
            <a:rPr kumimoji="1" lang="en-US" altLang="ja-JP" sz="1100">
              <a:solidFill>
                <a:schemeClr val="dk1"/>
              </a:solidFill>
              <a:effectLst/>
              <a:latin typeface="+mn-lt"/>
              <a:ea typeface="+mn-ea"/>
              <a:cs typeface="+mn-cs"/>
            </a:rPr>
            <a:t>CATV</a:t>
          </a:r>
          <a:r>
            <a:rPr kumimoji="1" lang="ja-JP" altLang="en-US" sz="1100">
              <a:solidFill>
                <a:schemeClr val="dk1"/>
              </a:solidFill>
              <a:effectLst/>
              <a:latin typeface="+mn-lt"/>
              <a:ea typeface="+mn-ea"/>
              <a:cs typeface="+mn-cs"/>
            </a:rPr>
            <a:t>施設管理、庁舎等管理費、</a:t>
          </a:r>
          <a:r>
            <a:rPr kumimoji="1" lang="ja-JP" altLang="ja-JP" sz="1100">
              <a:solidFill>
                <a:schemeClr val="dk1"/>
              </a:solidFill>
              <a:effectLst/>
              <a:latin typeface="+mn-lt"/>
              <a:ea typeface="+mn-ea"/>
              <a:cs typeface="+mn-cs"/>
            </a:rPr>
            <a:t>図書館資料整備事業</a:t>
          </a:r>
          <a:r>
            <a:rPr kumimoji="1" lang="ja-JP" altLang="en-US" sz="1100">
              <a:solidFill>
                <a:schemeClr val="dk1"/>
              </a:solidFill>
              <a:effectLst/>
              <a:latin typeface="+mn-lt"/>
              <a:ea typeface="+mn-ea"/>
              <a:cs typeface="+mn-cs"/>
            </a:rPr>
            <a:t>、グラウンド管理事業</a:t>
          </a:r>
          <a:r>
            <a:rPr kumimoji="1" lang="ja-JP" altLang="ja-JP" sz="1100">
              <a:solidFill>
                <a:schemeClr val="dk1"/>
              </a:solidFill>
              <a:effectLst/>
              <a:latin typeface="+mn-lt"/>
              <a:ea typeface="+mn-ea"/>
              <a:cs typeface="+mn-cs"/>
            </a:rPr>
            <a:t>に充当した。また、さくら基金については、当該年度寄附金総額　</a:t>
          </a:r>
          <a:r>
            <a:rPr kumimoji="1" lang="en-US" altLang="ja-JP" sz="1100">
              <a:solidFill>
                <a:schemeClr val="dk1"/>
              </a:solidFill>
              <a:effectLst/>
              <a:latin typeface="+mn-lt"/>
              <a:ea typeface="+mn-ea"/>
              <a:cs typeface="+mn-cs"/>
            </a:rPr>
            <a:t>101.5</a:t>
          </a:r>
          <a:r>
            <a:rPr kumimoji="1" lang="ja-JP" altLang="ja-JP" sz="1100">
              <a:solidFill>
                <a:schemeClr val="dk1"/>
              </a:solidFill>
              <a:effectLst/>
              <a:latin typeface="+mn-lt"/>
              <a:ea typeface="+mn-ea"/>
              <a:cs typeface="+mn-cs"/>
            </a:rPr>
            <a:t>百万円のうち</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百万円を積立て、</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百万円を各種事業に充当した。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使途に応じた事業へは積極的に活用していく方針としているが、公共施設整備基金については、施設の老朽対策に対する対応として当該基金が重要な財源であるため、基金の積み増しを実施したいと考えてい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当該年度の決算見込みにより運用益（利子）のみの積み立てとなった。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を維持するよう、減債基金積立残高とのバランスを見て、積立て及び取崩しを行っていく方針である。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当該年度の決算見込みにより運用益（利子）のみの積み立てとなった。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今後は、歳入の減少及び義務的経費の増額に伴う基金の取り崩しの必要が生じてくるものと想定されるが、</a:t>
          </a:r>
          <a:r>
            <a:rPr lang="ja-JP" altLang="ja-JP" sz="1100">
              <a:solidFill>
                <a:schemeClr val="dk1"/>
              </a:solidFill>
              <a:effectLst/>
              <a:latin typeface="+mn-lt"/>
              <a:ea typeface="+mn-ea"/>
              <a:cs typeface="+mn-cs"/>
            </a:rPr>
            <a:t>財政調整基金残高とのバランスを見て、</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積立て及び取崩しを行っていく方針である。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8296069</v>
      </c>
      <c r="BO4" s="415"/>
      <c r="BP4" s="415"/>
      <c r="BQ4" s="415"/>
      <c r="BR4" s="415"/>
      <c r="BS4" s="415"/>
      <c r="BT4" s="415"/>
      <c r="BU4" s="416"/>
      <c r="BV4" s="414">
        <v>8009820</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5.8</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8071055</v>
      </c>
      <c r="BO5" s="420"/>
      <c r="BP5" s="420"/>
      <c r="BQ5" s="420"/>
      <c r="BR5" s="420"/>
      <c r="BS5" s="420"/>
      <c r="BT5" s="420"/>
      <c r="BU5" s="421"/>
      <c r="BV5" s="419">
        <v>7714321</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88.7</v>
      </c>
      <c r="CU5" s="390"/>
      <c r="CV5" s="390"/>
      <c r="CW5" s="390"/>
      <c r="CX5" s="390"/>
      <c r="CY5" s="390"/>
      <c r="CZ5" s="390"/>
      <c r="DA5" s="391"/>
      <c r="DB5" s="389">
        <v>88.9</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225014</v>
      </c>
      <c r="BO6" s="420"/>
      <c r="BP6" s="420"/>
      <c r="BQ6" s="420"/>
      <c r="BR6" s="420"/>
      <c r="BS6" s="420"/>
      <c r="BT6" s="420"/>
      <c r="BU6" s="421"/>
      <c r="BV6" s="419">
        <v>295499</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89.1</v>
      </c>
      <c r="CU6" s="563"/>
      <c r="CV6" s="563"/>
      <c r="CW6" s="563"/>
      <c r="CX6" s="563"/>
      <c r="CY6" s="563"/>
      <c r="CZ6" s="563"/>
      <c r="DA6" s="564"/>
      <c r="DB6" s="562">
        <v>89.8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30934</v>
      </c>
      <c r="BO7" s="420"/>
      <c r="BP7" s="420"/>
      <c r="BQ7" s="420"/>
      <c r="BR7" s="420"/>
      <c r="BS7" s="420"/>
      <c r="BT7" s="420"/>
      <c r="BU7" s="421"/>
      <c r="BV7" s="419">
        <v>33168</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4594724</v>
      </c>
      <c r="CU7" s="420"/>
      <c r="CV7" s="420"/>
      <c r="CW7" s="420"/>
      <c r="CX7" s="420"/>
      <c r="CY7" s="420"/>
      <c r="CZ7" s="420"/>
      <c r="DA7" s="421"/>
      <c r="DB7" s="419">
        <v>4541252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194080</v>
      </c>
      <c r="BO8" s="420"/>
      <c r="BP8" s="420"/>
      <c r="BQ8" s="420"/>
      <c r="BR8" s="420"/>
      <c r="BS8" s="420"/>
      <c r="BT8" s="420"/>
      <c r="BU8" s="421"/>
      <c r="BV8" s="419">
        <v>262331</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0.25</v>
      </c>
      <c r="CU8" s="523"/>
      <c r="CV8" s="523"/>
      <c r="CW8" s="523"/>
      <c r="CX8" s="523"/>
      <c r="CY8" s="523"/>
      <c r="CZ8" s="523"/>
      <c r="DA8" s="524"/>
      <c r="DB8" s="522">
        <v>0.26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10323</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-68251</v>
      </c>
      <c r="BO9" s="420"/>
      <c r="BP9" s="420"/>
      <c r="BQ9" s="420"/>
      <c r="BR9" s="420"/>
      <c r="BS9" s="420"/>
      <c r="BT9" s="420"/>
      <c r="BU9" s="421"/>
      <c r="BV9" s="419">
        <v>-103339</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11.1</v>
      </c>
      <c r="CU9" s="390"/>
      <c r="CV9" s="390"/>
      <c r="CW9" s="390"/>
      <c r="CX9" s="390"/>
      <c r="CY9" s="390"/>
      <c r="CZ9" s="390"/>
      <c r="DA9" s="391"/>
      <c r="DB9" s="389">
        <v>12.3</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10950</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90</v>
      </c>
      <c r="AV10" s="467"/>
      <c r="AW10" s="467"/>
      <c r="AX10" s="467"/>
      <c r="AY10" s="399" t="s">
        <v>114</v>
      </c>
      <c r="AZ10" s="400"/>
      <c r="BA10" s="400"/>
      <c r="BB10" s="400"/>
      <c r="BC10" s="400"/>
      <c r="BD10" s="400"/>
      <c r="BE10" s="400"/>
      <c r="BF10" s="400"/>
      <c r="BG10" s="400"/>
      <c r="BH10" s="400"/>
      <c r="BI10" s="400"/>
      <c r="BJ10" s="400"/>
      <c r="BK10" s="400"/>
      <c r="BL10" s="400"/>
      <c r="BM10" s="401"/>
      <c r="BN10" s="419">
        <v>759</v>
      </c>
      <c r="BO10" s="420"/>
      <c r="BP10" s="420"/>
      <c r="BQ10" s="420"/>
      <c r="BR10" s="420"/>
      <c r="BS10" s="420"/>
      <c r="BT10" s="420"/>
      <c r="BU10" s="421"/>
      <c r="BV10" s="419">
        <v>601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8" t="s">
        <v>118</v>
      </c>
      <c r="AN11" s="393"/>
      <c r="AO11" s="393"/>
      <c r="AP11" s="393"/>
      <c r="AQ11" s="393"/>
      <c r="AR11" s="393"/>
      <c r="AS11" s="393"/>
      <c r="AT11" s="394"/>
      <c r="AU11" s="466" t="s">
        <v>119</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62400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10272</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10164</v>
      </c>
      <c r="S13" s="513"/>
      <c r="T13" s="513"/>
      <c r="U13" s="513"/>
      <c r="V13" s="514"/>
      <c r="W13" s="500" t="s">
        <v>131</v>
      </c>
      <c r="X13" s="442"/>
      <c r="Y13" s="442"/>
      <c r="Z13" s="442"/>
      <c r="AA13" s="442"/>
      <c r="AB13" s="443"/>
      <c r="AC13" s="395">
        <v>587</v>
      </c>
      <c r="AD13" s="396"/>
      <c r="AE13" s="396"/>
      <c r="AF13" s="396"/>
      <c r="AG13" s="397"/>
      <c r="AH13" s="395">
        <v>715</v>
      </c>
      <c r="AI13" s="396"/>
      <c r="AJ13" s="396"/>
      <c r="AK13" s="396"/>
      <c r="AL13" s="398"/>
      <c r="AM13" s="478" t="s">
        <v>132</v>
      </c>
      <c r="AN13" s="393"/>
      <c r="AO13" s="393"/>
      <c r="AP13" s="393"/>
      <c r="AQ13" s="393"/>
      <c r="AR13" s="393"/>
      <c r="AS13" s="393"/>
      <c r="AT13" s="394"/>
      <c r="AU13" s="466" t="s">
        <v>119</v>
      </c>
      <c r="AV13" s="467"/>
      <c r="AW13" s="467"/>
      <c r="AX13" s="467"/>
      <c r="AY13" s="399" t="s">
        <v>133</v>
      </c>
      <c r="AZ13" s="400"/>
      <c r="BA13" s="400"/>
      <c r="BB13" s="400"/>
      <c r="BC13" s="400"/>
      <c r="BD13" s="400"/>
      <c r="BE13" s="400"/>
      <c r="BF13" s="400"/>
      <c r="BG13" s="400"/>
      <c r="BH13" s="400"/>
      <c r="BI13" s="400"/>
      <c r="BJ13" s="400"/>
      <c r="BK13" s="400"/>
      <c r="BL13" s="400"/>
      <c r="BM13" s="401"/>
      <c r="BN13" s="419">
        <v>-67492</v>
      </c>
      <c r="BO13" s="420"/>
      <c r="BP13" s="420"/>
      <c r="BQ13" s="420"/>
      <c r="BR13" s="420"/>
      <c r="BS13" s="420"/>
      <c r="BT13" s="420"/>
      <c r="BU13" s="421"/>
      <c r="BV13" s="419">
        <v>-40338</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9</v>
      </c>
      <c r="CU13" s="390"/>
      <c r="CV13" s="390"/>
      <c r="CW13" s="390"/>
      <c r="CX13" s="390"/>
      <c r="CY13" s="390"/>
      <c r="CZ13" s="390"/>
      <c r="DA13" s="391"/>
      <c r="DB13" s="389">
        <v>9.6</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10348</v>
      </c>
      <c r="S14" s="513"/>
      <c r="T14" s="513"/>
      <c r="U14" s="513"/>
      <c r="V14" s="514"/>
      <c r="W14" s="515"/>
      <c r="X14" s="445"/>
      <c r="Y14" s="445"/>
      <c r="Z14" s="445"/>
      <c r="AA14" s="445"/>
      <c r="AB14" s="446"/>
      <c r="AC14" s="505">
        <v>11.2</v>
      </c>
      <c r="AD14" s="506"/>
      <c r="AE14" s="506"/>
      <c r="AF14" s="506"/>
      <c r="AG14" s="507"/>
      <c r="AH14" s="505">
        <v>13.1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12.2</v>
      </c>
      <c r="CU14" s="517"/>
      <c r="CV14" s="517"/>
      <c r="CW14" s="517"/>
      <c r="CX14" s="517"/>
      <c r="CY14" s="517"/>
      <c r="CZ14" s="517"/>
      <c r="DA14" s="518"/>
      <c r="DB14" s="516">
        <v>6.2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10254</v>
      </c>
      <c r="S15" s="513"/>
      <c r="T15" s="513"/>
      <c r="U15" s="513"/>
      <c r="V15" s="514"/>
      <c r="W15" s="500" t="s">
        <v>137</v>
      </c>
      <c r="X15" s="442"/>
      <c r="Y15" s="442"/>
      <c r="Z15" s="442"/>
      <c r="AA15" s="442"/>
      <c r="AB15" s="443"/>
      <c r="AC15" s="395">
        <v>1369</v>
      </c>
      <c r="AD15" s="396"/>
      <c r="AE15" s="396"/>
      <c r="AF15" s="396"/>
      <c r="AG15" s="397"/>
      <c r="AH15" s="395">
        <v>1382</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1113118</v>
      </c>
      <c r="BO15" s="415"/>
      <c r="BP15" s="415"/>
      <c r="BQ15" s="415"/>
      <c r="BR15" s="415"/>
      <c r="BS15" s="415"/>
      <c r="BT15" s="415"/>
      <c r="BU15" s="416"/>
      <c r="BV15" s="414">
        <v>1094720</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26.2</v>
      </c>
      <c r="AD16" s="506"/>
      <c r="AE16" s="506"/>
      <c r="AF16" s="506"/>
      <c r="AG16" s="507"/>
      <c r="AH16" s="505">
        <v>25.3</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4314345</v>
      </c>
      <c r="BO16" s="420"/>
      <c r="BP16" s="420"/>
      <c r="BQ16" s="420"/>
      <c r="BR16" s="420"/>
      <c r="BS16" s="420"/>
      <c r="BT16" s="420"/>
      <c r="BU16" s="421"/>
      <c r="BV16" s="419">
        <v>4238891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3268</v>
      </c>
      <c r="AD17" s="396"/>
      <c r="AE17" s="396"/>
      <c r="AF17" s="396"/>
      <c r="AG17" s="397"/>
      <c r="AH17" s="395">
        <v>3358</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1373137</v>
      </c>
      <c r="BO17" s="420"/>
      <c r="BP17" s="420"/>
      <c r="BQ17" s="420"/>
      <c r="BR17" s="420"/>
      <c r="BS17" s="420"/>
      <c r="BT17" s="420"/>
      <c r="BU17" s="421"/>
      <c r="BV17" s="419">
        <v>1352679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114.03</v>
      </c>
      <c r="M18" s="474"/>
      <c r="N18" s="474"/>
      <c r="O18" s="474"/>
      <c r="P18" s="474"/>
      <c r="Q18" s="474"/>
      <c r="R18" s="475"/>
      <c r="S18" s="475"/>
      <c r="T18" s="475"/>
      <c r="U18" s="475"/>
      <c r="V18" s="476"/>
      <c r="W18" s="490"/>
      <c r="X18" s="491"/>
      <c r="Y18" s="491"/>
      <c r="Z18" s="491"/>
      <c r="AA18" s="491"/>
      <c r="AB18" s="501"/>
      <c r="AC18" s="383">
        <v>62.6</v>
      </c>
      <c r="AD18" s="384"/>
      <c r="AE18" s="384"/>
      <c r="AF18" s="384"/>
      <c r="AG18" s="477"/>
      <c r="AH18" s="383">
        <v>61.6</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4116908</v>
      </c>
      <c r="BO18" s="420"/>
      <c r="BP18" s="420"/>
      <c r="BQ18" s="420"/>
      <c r="BR18" s="420"/>
      <c r="BS18" s="420"/>
      <c r="BT18" s="420"/>
      <c r="BU18" s="421"/>
      <c r="BV18" s="419">
        <v>4053557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5732912</v>
      </c>
      <c r="BO19" s="420"/>
      <c r="BP19" s="420"/>
      <c r="BQ19" s="420"/>
      <c r="BR19" s="420"/>
      <c r="BS19" s="420"/>
      <c r="BT19" s="420"/>
      <c r="BU19" s="421"/>
      <c r="BV19" s="419">
        <v>5814174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3548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5904834</v>
      </c>
      <c r="BO22" s="415"/>
      <c r="BP22" s="415"/>
      <c r="BQ22" s="415"/>
      <c r="BR22" s="415"/>
      <c r="BS22" s="415"/>
      <c r="BT22" s="415"/>
      <c r="BU22" s="416"/>
      <c r="BV22" s="414">
        <v>5954600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5464770</v>
      </c>
      <c r="BO23" s="420"/>
      <c r="BP23" s="420"/>
      <c r="BQ23" s="420"/>
      <c r="BR23" s="420"/>
      <c r="BS23" s="420"/>
      <c r="BT23" s="420"/>
      <c r="BU23" s="421"/>
      <c r="BV23" s="419">
        <v>5492996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8100</v>
      </c>
      <c r="R24" s="396"/>
      <c r="S24" s="396"/>
      <c r="T24" s="396"/>
      <c r="U24" s="396"/>
      <c r="V24" s="397"/>
      <c r="W24" s="454"/>
      <c r="X24" s="436"/>
      <c r="Y24" s="437"/>
      <c r="Z24" s="392" t="s">
        <v>162</v>
      </c>
      <c r="AA24" s="393"/>
      <c r="AB24" s="393"/>
      <c r="AC24" s="393"/>
      <c r="AD24" s="393"/>
      <c r="AE24" s="393"/>
      <c r="AF24" s="393"/>
      <c r="AG24" s="394"/>
      <c r="AH24" s="395">
        <v>119</v>
      </c>
      <c r="AI24" s="396"/>
      <c r="AJ24" s="396"/>
      <c r="AK24" s="396"/>
      <c r="AL24" s="397"/>
      <c r="AM24" s="395">
        <v>355334</v>
      </c>
      <c r="AN24" s="396"/>
      <c r="AO24" s="396"/>
      <c r="AP24" s="396"/>
      <c r="AQ24" s="396"/>
      <c r="AR24" s="397"/>
      <c r="AS24" s="395">
        <v>2986</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3835183</v>
      </c>
      <c r="BO24" s="420"/>
      <c r="BP24" s="420"/>
      <c r="BQ24" s="420"/>
      <c r="BR24" s="420"/>
      <c r="BS24" s="420"/>
      <c r="BT24" s="420"/>
      <c r="BU24" s="421"/>
      <c r="BV24" s="419">
        <v>3638706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6480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723925</v>
      </c>
      <c r="BO25" s="415"/>
      <c r="BP25" s="415"/>
      <c r="BQ25" s="415"/>
      <c r="BR25" s="415"/>
      <c r="BS25" s="415"/>
      <c r="BT25" s="415"/>
      <c r="BU25" s="416"/>
      <c r="BV25" s="414">
        <v>776334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6075</v>
      </c>
      <c r="R26" s="396"/>
      <c r="S26" s="396"/>
      <c r="T26" s="396"/>
      <c r="U26" s="396"/>
      <c r="V26" s="397"/>
      <c r="W26" s="454"/>
      <c r="X26" s="436"/>
      <c r="Y26" s="437"/>
      <c r="Z26" s="392" t="s">
        <v>168</v>
      </c>
      <c r="AA26" s="430"/>
      <c r="AB26" s="430"/>
      <c r="AC26" s="430"/>
      <c r="AD26" s="430"/>
      <c r="AE26" s="430"/>
      <c r="AF26" s="430"/>
      <c r="AG26" s="431"/>
      <c r="AH26" s="395">
        <v>1</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171</v>
      </c>
      <c r="F27" s="393"/>
      <c r="G27" s="393"/>
      <c r="H27" s="393"/>
      <c r="I27" s="393"/>
      <c r="J27" s="393"/>
      <c r="K27" s="394"/>
      <c r="L27" s="395">
        <v>1</v>
      </c>
      <c r="M27" s="396"/>
      <c r="N27" s="396"/>
      <c r="O27" s="396"/>
      <c r="P27" s="397"/>
      <c r="Q27" s="395">
        <v>3160</v>
      </c>
      <c r="R27" s="396"/>
      <c r="S27" s="396"/>
      <c r="T27" s="396"/>
      <c r="U27" s="396"/>
      <c r="V27" s="397"/>
      <c r="W27" s="454"/>
      <c r="X27" s="436"/>
      <c r="Y27" s="437"/>
      <c r="Z27" s="392" t="s">
        <v>172</v>
      </c>
      <c r="AA27" s="393"/>
      <c r="AB27" s="393"/>
      <c r="AC27" s="393"/>
      <c r="AD27" s="393"/>
      <c r="AE27" s="393"/>
      <c r="AF27" s="393"/>
      <c r="AG27" s="394"/>
      <c r="AH27" s="395">
        <v>2</v>
      </c>
      <c r="AI27" s="396"/>
      <c r="AJ27" s="396"/>
      <c r="AK27" s="396"/>
      <c r="AL27" s="397"/>
      <c r="AM27" s="395" t="s">
        <v>169</v>
      </c>
      <c r="AN27" s="396"/>
      <c r="AO27" s="396"/>
      <c r="AP27" s="396"/>
      <c r="AQ27" s="396"/>
      <c r="AR27" s="397"/>
      <c r="AS27" s="395" t="s">
        <v>169</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3160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823662</v>
      </c>
      <c r="BO28" s="415"/>
      <c r="BP28" s="415"/>
      <c r="BQ28" s="415"/>
      <c r="BR28" s="415"/>
      <c r="BS28" s="415"/>
      <c r="BT28" s="415"/>
      <c r="BU28" s="416"/>
      <c r="BV28" s="414">
        <v>822903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12</v>
      </c>
      <c r="M29" s="396"/>
      <c r="N29" s="396"/>
      <c r="O29" s="396"/>
      <c r="P29" s="397"/>
      <c r="Q29" s="395">
        <v>2210</v>
      </c>
      <c r="R29" s="396"/>
      <c r="S29" s="396"/>
      <c r="T29" s="396"/>
      <c r="U29" s="396"/>
      <c r="V29" s="397"/>
      <c r="W29" s="455"/>
      <c r="X29" s="456"/>
      <c r="Y29" s="457"/>
      <c r="Z29" s="392" t="s">
        <v>178</v>
      </c>
      <c r="AA29" s="393"/>
      <c r="AB29" s="393"/>
      <c r="AC29" s="393"/>
      <c r="AD29" s="393"/>
      <c r="AE29" s="393"/>
      <c r="AF29" s="393"/>
      <c r="AG29" s="394"/>
      <c r="AH29" s="395">
        <v>121</v>
      </c>
      <c r="AI29" s="396"/>
      <c r="AJ29" s="396"/>
      <c r="AK29" s="396"/>
      <c r="AL29" s="397"/>
      <c r="AM29" s="395">
        <v>362656</v>
      </c>
      <c r="AN29" s="396"/>
      <c r="AO29" s="396"/>
      <c r="AP29" s="396"/>
      <c r="AQ29" s="396"/>
      <c r="AR29" s="397"/>
      <c r="AS29" s="395">
        <v>2997</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867924</v>
      </c>
      <c r="BO29" s="420"/>
      <c r="BP29" s="420"/>
      <c r="BQ29" s="420"/>
      <c r="BR29" s="420"/>
      <c r="BS29" s="420"/>
      <c r="BT29" s="420"/>
      <c r="BU29" s="421"/>
      <c r="BV29" s="419">
        <v>1016986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90</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1416728</v>
      </c>
      <c r="BO30" s="423"/>
      <c r="BP30" s="423"/>
      <c r="BQ30" s="423"/>
      <c r="BR30" s="423"/>
      <c r="BS30" s="423"/>
      <c r="BT30" s="423"/>
      <c r="BU30" s="424"/>
      <c r="BV30" s="422">
        <v>1480452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鳥取県町村総合事務組合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南部町農村振興公社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墓苑事業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IF('各会計、関係団体の財政状況及び健全化判断比率'!B31="","",'各会計、関係団体の財政状況及び健全化判断比率'!B31)</f>
        <v>在宅生活支援事業会計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南部町・伯耆町清掃施設管理組合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株式会社　緑水園</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IF('各会計、関係団体の財政状況及び健全化判断比率'!B32="","",'各会計、関係団体の財政状況及び健全化判断比率'!B32)</f>
        <v>水道事業会計</v>
      </c>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IF('各会計、関係団体の財政状況及び健全化判断比率'!B35="","",'各会計、関係団体の財政状況及び健全化判断比率'!B35)</f>
        <v>公共下水道事業特別会計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鳥取県西部広域行政管理組合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南部町土地開発公社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11</v>
      </c>
      <c r="BF37" s="367"/>
      <c r="BG37" s="368" t="str">
        <f>IF('各会計、関係団体の財政状況及び健全化判断比率'!B36="","",'各会計、関係団体の財政状況及び健全化判断比率'!B36)</f>
        <v>太陽光発電事業特別会計</v>
      </c>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南部箕蚊屋広域連合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南部箕蚊屋広域連合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鳥取県後期高齢者医療広域連合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鳥取県後期高齢者医療広域連合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f74cGTbPYqVe3HJD4Ur3XajpAIKnkcNJjb0LAwCEV7M4x0YEFkRefxJZo4pxBYrx2ZF6DrjwCDNjXR3chTSOA==" saltValue="/fcusHK0R7+pcIPMqqBw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1050803</v>
      </c>
      <c r="S5" s="674"/>
      <c r="T5" s="674"/>
      <c r="U5" s="674"/>
      <c r="V5" s="674"/>
      <c r="W5" s="674"/>
      <c r="X5" s="674"/>
      <c r="Y5" s="702"/>
      <c r="Z5" s="715">
        <v>12.7</v>
      </c>
      <c r="AA5" s="715"/>
      <c r="AB5" s="715"/>
      <c r="AC5" s="715"/>
      <c r="AD5" s="716">
        <v>1050803</v>
      </c>
      <c r="AE5" s="716"/>
      <c r="AF5" s="716"/>
      <c r="AG5" s="716"/>
      <c r="AH5" s="716"/>
      <c r="AI5" s="716"/>
      <c r="AJ5" s="716"/>
      <c r="AK5" s="716"/>
      <c r="AL5" s="703">
        <v>22.7</v>
      </c>
      <c r="AM5" s="686"/>
      <c r="AN5" s="686"/>
      <c r="AO5" s="704"/>
      <c r="AP5" s="676" t="s">
        <v>217</v>
      </c>
      <c r="AQ5" s="677"/>
      <c r="AR5" s="677"/>
      <c r="AS5" s="677"/>
      <c r="AT5" s="677"/>
      <c r="AU5" s="677"/>
      <c r="AV5" s="677"/>
      <c r="AW5" s="677"/>
      <c r="AX5" s="677"/>
      <c r="AY5" s="677"/>
      <c r="AZ5" s="677"/>
      <c r="BA5" s="677"/>
      <c r="BB5" s="677"/>
      <c r="BC5" s="677"/>
      <c r="BD5" s="677"/>
      <c r="BE5" s="677"/>
      <c r="BF5" s="678"/>
      <c r="BG5" s="627">
        <v>1050803</v>
      </c>
      <c r="BH5" s="628"/>
      <c r="BI5" s="628"/>
      <c r="BJ5" s="628"/>
      <c r="BK5" s="628"/>
      <c r="BL5" s="628"/>
      <c r="BM5" s="628"/>
      <c r="BN5" s="629"/>
      <c r="BO5" s="663">
        <v>100</v>
      </c>
      <c r="BP5" s="663"/>
      <c r="BQ5" s="663"/>
      <c r="BR5" s="663"/>
      <c r="BS5" s="664" t="s">
        <v>122</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77101</v>
      </c>
      <c r="S6" s="628"/>
      <c r="T6" s="628"/>
      <c r="U6" s="628"/>
      <c r="V6" s="628"/>
      <c r="W6" s="628"/>
      <c r="X6" s="628"/>
      <c r="Y6" s="629"/>
      <c r="Z6" s="663">
        <v>0.9</v>
      </c>
      <c r="AA6" s="663"/>
      <c r="AB6" s="663"/>
      <c r="AC6" s="663"/>
      <c r="AD6" s="664">
        <v>77101</v>
      </c>
      <c r="AE6" s="664"/>
      <c r="AF6" s="664"/>
      <c r="AG6" s="664"/>
      <c r="AH6" s="664"/>
      <c r="AI6" s="664"/>
      <c r="AJ6" s="664"/>
      <c r="AK6" s="664"/>
      <c r="AL6" s="630">
        <v>1.7</v>
      </c>
      <c r="AM6" s="631"/>
      <c r="AN6" s="631"/>
      <c r="AO6" s="665"/>
      <c r="AP6" s="624" t="s">
        <v>222</v>
      </c>
      <c r="AQ6" s="625"/>
      <c r="AR6" s="625"/>
      <c r="AS6" s="625"/>
      <c r="AT6" s="625"/>
      <c r="AU6" s="625"/>
      <c r="AV6" s="625"/>
      <c r="AW6" s="625"/>
      <c r="AX6" s="625"/>
      <c r="AY6" s="625"/>
      <c r="AZ6" s="625"/>
      <c r="BA6" s="625"/>
      <c r="BB6" s="625"/>
      <c r="BC6" s="625"/>
      <c r="BD6" s="625"/>
      <c r="BE6" s="625"/>
      <c r="BF6" s="626"/>
      <c r="BG6" s="627">
        <v>1050803</v>
      </c>
      <c r="BH6" s="628"/>
      <c r="BI6" s="628"/>
      <c r="BJ6" s="628"/>
      <c r="BK6" s="628"/>
      <c r="BL6" s="628"/>
      <c r="BM6" s="628"/>
      <c r="BN6" s="629"/>
      <c r="BO6" s="663">
        <v>100</v>
      </c>
      <c r="BP6" s="663"/>
      <c r="BQ6" s="663"/>
      <c r="BR6" s="663"/>
      <c r="BS6" s="664" t="s">
        <v>122</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83960</v>
      </c>
      <c r="CS6" s="628"/>
      <c r="CT6" s="628"/>
      <c r="CU6" s="628"/>
      <c r="CV6" s="628"/>
      <c r="CW6" s="628"/>
      <c r="CX6" s="628"/>
      <c r="CY6" s="629"/>
      <c r="CZ6" s="703">
        <v>1</v>
      </c>
      <c r="DA6" s="686"/>
      <c r="DB6" s="686"/>
      <c r="DC6" s="705"/>
      <c r="DD6" s="633" t="s">
        <v>122</v>
      </c>
      <c r="DE6" s="628"/>
      <c r="DF6" s="628"/>
      <c r="DG6" s="628"/>
      <c r="DH6" s="628"/>
      <c r="DI6" s="628"/>
      <c r="DJ6" s="628"/>
      <c r="DK6" s="628"/>
      <c r="DL6" s="628"/>
      <c r="DM6" s="628"/>
      <c r="DN6" s="628"/>
      <c r="DO6" s="628"/>
      <c r="DP6" s="629"/>
      <c r="DQ6" s="633">
        <v>83960</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601</v>
      </c>
      <c r="S7" s="628"/>
      <c r="T7" s="628"/>
      <c r="U7" s="628"/>
      <c r="V7" s="628"/>
      <c r="W7" s="628"/>
      <c r="X7" s="628"/>
      <c r="Y7" s="629"/>
      <c r="Z7" s="663">
        <v>0</v>
      </c>
      <c r="AA7" s="663"/>
      <c r="AB7" s="663"/>
      <c r="AC7" s="663"/>
      <c r="AD7" s="664">
        <v>601</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422807</v>
      </c>
      <c r="BH7" s="628"/>
      <c r="BI7" s="628"/>
      <c r="BJ7" s="628"/>
      <c r="BK7" s="628"/>
      <c r="BL7" s="628"/>
      <c r="BM7" s="628"/>
      <c r="BN7" s="629"/>
      <c r="BO7" s="663">
        <v>40.200000000000003</v>
      </c>
      <c r="BP7" s="663"/>
      <c r="BQ7" s="663"/>
      <c r="BR7" s="663"/>
      <c r="BS7" s="664" t="s">
        <v>122</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1680242</v>
      </c>
      <c r="CS7" s="628"/>
      <c r="CT7" s="628"/>
      <c r="CU7" s="628"/>
      <c r="CV7" s="628"/>
      <c r="CW7" s="628"/>
      <c r="CX7" s="628"/>
      <c r="CY7" s="629"/>
      <c r="CZ7" s="663">
        <v>20.8</v>
      </c>
      <c r="DA7" s="663"/>
      <c r="DB7" s="663"/>
      <c r="DC7" s="663"/>
      <c r="DD7" s="633">
        <v>420797</v>
      </c>
      <c r="DE7" s="628"/>
      <c r="DF7" s="628"/>
      <c r="DG7" s="628"/>
      <c r="DH7" s="628"/>
      <c r="DI7" s="628"/>
      <c r="DJ7" s="628"/>
      <c r="DK7" s="628"/>
      <c r="DL7" s="628"/>
      <c r="DM7" s="628"/>
      <c r="DN7" s="628"/>
      <c r="DO7" s="628"/>
      <c r="DP7" s="629"/>
      <c r="DQ7" s="633">
        <v>980050</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5836</v>
      </c>
      <c r="S8" s="628"/>
      <c r="T8" s="628"/>
      <c r="U8" s="628"/>
      <c r="V8" s="628"/>
      <c r="W8" s="628"/>
      <c r="X8" s="628"/>
      <c r="Y8" s="629"/>
      <c r="Z8" s="663">
        <v>0.1</v>
      </c>
      <c r="AA8" s="663"/>
      <c r="AB8" s="663"/>
      <c r="AC8" s="663"/>
      <c r="AD8" s="664">
        <v>5836</v>
      </c>
      <c r="AE8" s="664"/>
      <c r="AF8" s="664"/>
      <c r="AG8" s="664"/>
      <c r="AH8" s="664"/>
      <c r="AI8" s="664"/>
      <c r="AJ8" s="664"/>
      <c r="AK8" s="664"/>
      <c r="AL8" s="630">
        <v>0.1</v>
      </c>
      <c r="AM8" s="631"/>
      <c r="AN8" s="631"/>
      <c r="AO8" s="665"/>
      <c r="AP8" s="624" t="s">
        <v>228</v>
      </c>
      <c r="AQ8" s="625"/>
      <c r="AR8" s="625"/>
      <c r="AS8" s="625"/>
      <c r="AT8" s="625"/>
      <c r="AU8" s="625"/>
      <c r="AV8" s="625"/>
      <c r="AW8" s="625"/>
      <c r="AX8" s="625"/>
      <c r="AY8" s="625"/>
      <c r="AZ8" s="625"/>
      <c r="BA8" s="625"/>
      <c r="BB8" s="625"/>
      <c r="BC8" s="625"/>
      <c r="BD8" s="625"/>
      <c r="BE8" s="625"/>
      <c r="BF8" s="626"/>
      <c r="BG8" s="627">
        <v>18668</v>
      </c>
      <c r="BH8" s="628"/>
      <c r="BI8" s="628"/>
      <c r="BJ8" s="628"/>
      <c r="BK8" s="628"/>
      <c r="BL8" s="628"/>
      <c r="BM8" s="628"/>
      <c r="BN8" s="629"/>
      <c r="BO8" s="663">
        <v>1.8</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2579728</v>
      </c>
      <c r="CS8" s="628"/>
      <c r="CT8" s="628"/>
      <c r="CU8" s="628"/>
      <c r="CV8" s="628"/>
      <c r="CW8" s="628"/>
      <c r="CX8" s="628"/>
      <c r="CY8" s="629"/>
      <c r="CZ8" s="663">
        <v>32</v>
      </c>
      <c r="DA8" s="663"/>
      <c r="DB8" s="663"/>
      <c r="DC8" s="663"/>
      <c r="DD8" s="633">
        <v>76045</v>
      </c>
      <c r="DE8" s="628"/>
      <c r="DF8" s="628"/>
      <c r="DG8" s="628"/>
      <c r="DH8" s="628"/>
      <c r="DI8" s="628"/>
      <c r="DJ8" s="628"/>
      <c r="DK8" s="628"/>
      <c r="DL8" s="628"/>
      <c r="DM8" s="628"/>
      <c r="DN8" s="628"/>
      <c r="DO8" s="628"/>
      <c r="DP8" s="629"/>
      <c r="DQ8" s="633">
        <v>1470076</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6760</v>
      </c>
      <c r="S9" s="628"/>
      <c r="T9" s="628"/>
      <c r="U9" s="628"/>
      <c r="V9" s="628"/>
      <c r="W9" s="628"/>
      <c r="X9" s="628"/>
      <c r="Y9" s="629"/>
      <c r="Z9" s="663">
        <v>0.1</v>
      </c>
      <c r="AA9" s="663"/>
      <c r="AB9" s="663"/>
      <c r="AC9" s="663"/>
      <c r="AD9" s="664">
        <v>6760</v>
      </c>
      <c r="AE9" s="664"/>
      <c r="AF9" s="664"/>
      <c r="AG9" s="664"/>
      <c r="AH9" s="664"/>
      <c r="AI9" s="664"/>
      <c r="AJ9" s="664"/>
      <c r="AK9" s="664"/>
      <c r="AL9" s="630">
        <v>0.1</v>
      </c>
      <c r="AM9" s="631"/>
      <c r="AN9" s="631"/>
      <c r="AO9" s="665"/>
      <c r="AP9" s="624" t="s">
        <v>231</v>
      </c>
      <c r="AQ9" s="625"/>
      <c r="AR9" s="625"/>
      <c r="AS9" s="625"/>
      <c r="AT9" s="625"/>
      <c r="AU9" s="625"/>
      <c r="AV9" s="625"/>
      <c r="AW9" s="625"/>
      <c r="AX9" s="625"/>
      <c r="AY9" s="625"/>
      <c r="AZ9" s="625"/>
      <c r="BA9" s="625"/>
      <c r="BB9" s="625"/>
      <c r="BC9" s="625"/>
      <c r="BD9" s="625"/>
      <c r="BE9" s="625"/>
      <c r="BF9" s="626"/>
      <c r="BG9" s="627">
        <v>368450</v>
      </c>
      <c r="BH9" s="628"/>
      <c r="BI9" s="628"/>
      <c r="BJ9" s="628"/>
      <c r="BK9" s="628"/>
      <c r="BL9" s="628"/>
      <c r="BM9" s="628"/>
      <c r="BN9" s="629"/>
      <c r="BO9" s="663">
        <v>35.1</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1112106</v>
      </c>
      <c r="CS9" s="628"/>
      <c r="CT9" s="628"/>
      <c r="CU9" s="628"/>
      <c r="CV9" s="628"/>
      <c r="CW9" s="628"/>
      <c r="CX9" s="628"/>
      <c r="CY9" s="629"/>
      <c r="CZ9" s="663">
        <v>13.8</v>
      </c>
      <c r="DA9" s="663"/>
      <c r="DB9" s="663"/>
      <c r="DC9" s="663"/>
      <c r="DD9" s="633">
        <v>4819</v>
      </c>
      <c r="DE9" s="628"/>
      <c r="DF9" s="628"/>
      <c r="DG9" s="628"/>
      <c r="DH9" s="628"/>
      <c r="DI9" s="628"/>
      <c r="DJ9" s="628"/>
      <c r="DK9" s="628"/>
      <c r="DL9" s="628"/>
      <c r="DM9" s="628"/>
      <c r="DN9" s="628"/>
      <c r="DO9" s="628"/>
      <c r="DP9" s="629"/>
      <c r="DQ9" s="633">
        <v>999130</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15875</v>
      </c>
      <c r="BH10" s="628"/>
      <c r="BI10" s="628"/>
      <c r="BJ10" s="628"/>
      <c r="BK10" s="628"/>
      <c r="BL10" s="628"/>
      <c r="BM10" s="628"/>
      <c r="BN10" s="629"/>
      <c r="BO10" s="663">
        <v>1.5</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237272</v>
      </c>
      <c r="S11" s="628"/>
      <c r="T11" s="628"/>
      <c r="U11" s="628"/>
      <c r="V11" s="628"/>
      <c r="W11" s="628"/>
      <c r="X11" s="628"/>
      <c r="Y11" s="629"/>
      <c r="Z11" s="630">
        <v>2.9</v>
      </c>
      <c r="AA11" s="631"/>
      <c r="AB11" s="631"/>
      <c r="AC11" s="632"/>
      <c r="AD11" s="633">
        <v>237272</v>
      </c>
      <c r="AE11" s="628"/>
      <c r="AF11" s="628"/>
      <c r="AG11" s="628"/>
      <c r="AH11" s="628"/>
      <c r="AI11" s="628"/>
      <c r="AJ11" s="628"/>
      <c r="AK11" s="629"/>
      <c r="AL11" s="630">
        <v>5.0999999999999996</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19814</v>
      </c>
      <c r="BH11" s="628"/>
      <c r="BI11" s="628"/>
      <c r="BJ11" s="628"/>
      <c r="BK11" s="628"/>
      <c r="BL11" s="628"/>
      <c r="BM11" s="628"/>
      <c r="BN11" s="629"/>
      <c r="BO11" s="663">
        <v>1.9</v>
      </c>
      <c r="BP11" s="663"/>
      <c r="BQ11" s="663"/>
      <c r="BR11" s="663"/>
      <c r="BS11" s="664" t="s">
        <v>122</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585077</v>
      </c>
      <c r="CS11" s="628"/>
      <c r="CT11" s="628"/>
      <c r="CU11" s="628"/>
      <c r="CV11" s="628"/>
      <c r="CW11" s="628"/>
      <c r="CX11" s="628"/>
      <c r="CY11" s="629"/>
      <c r="CZ11" s="663">
        <v>7.2</v>
      </c>
      <c r="DA11" s="663"/>
      <c r="DB11" s="663"/>
      <c r="DC11" s="663"/>
      <c r="DD11" s="633">
        <v>206474</v>
      </c>
      <c r="DE11" s="628"/>
      <c r="DF11" s="628"/>
      <c r="DG11" s="628"/>
      <c r="DH11" s="628"/>
      <c r="DI11" s="628"/>
      <c r="DJ11" s="628"/>
      <c r="DK11" s="628"/>
      <c r="DL11" s="628"/>
      <c r="DM11" s="628"/>
      <c r="DN11" s="628"/>
      <c r="DO11" s="628"/>
      <c r="DP11" s="629"/>
      <c r="DQ11" s="633">
        <v>316647</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v>5015</v>
      </c>
      <c r="S12" s="628"/>
      <c r="T12" s="628"/>
      <c r="U12" s="628"/>
      <c r="V12" s="628"/>
      <c r="W12" s="628"/>
      <c r="X12" s="628"/>
      <c r="Y12" s="629"/>
      <c r="Z12" s="663">
        <v>0.1</v>
      </c>
      <c r="AA12" s="663"/>
      <c r="AB12" s="663"/>
      <c r="AC12" s="663"/>
      <c r="AD12" s="664">
        <v>5015</v>
      </c>
      <c r="AE12" s="664"/>
      <c r="AF12" s="664"/>
      <c r="AG12" s="664"/>
      <c r="AH12" s="664"/>
      <c r="AI12" s="664"/>
      <c r="AJ12" s="664"/>
      <c r="AK12" s="664"/>
      <c r="AL12" s="630">
        <v>0.1</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525625</v>
      </c>
      <c r="BH12" s="628"/>
      <c r="BI12" s="628"/>
      <c r="BJ12" s="628"/>
      <c r="BK12" s="628"/>
      <c r="BL12" s="628"/>
      <c r="BM12" s="628"/>
      <c r="BN12" s="629"/>
      <c r="BO12" s="663">
        <v>50</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142360</v>
      </c>
      <c r="CS12" s="628"/>
      <c r="CT12" s="628"/>
      <c r="CU12" s="628"/>
      <c r="CV12" s="628"/>
      <c r="CW12" s="628"/>
      <c r="CX12" s="628"/>
      <c r="CY12" s="629"/>
      <c r="CZ12" s="663">
        <v>1.8</v>
      </c>
      <c r="DA12" s="663"/>
      <c r="DB12" s="663"/>
      <c r="DC12" s="663"/>
      <c r="DD12" s="633">
        <v>15</v>
      </c>
      <c r="DE12" s="628"/>
      <c r="DF12" s="628"/>
      <c r="DG12" s="628"/>
      <c r="DH12" s="628"/>
      <c r="DI12" s="628"/>
      <c r="DJ12" s="628"/>
      <c r="DK12" s="628"/>
      <c r="DL12" s="628"/>
      <c r="DM12" s="628"/>
      <c r="DN12" s="628"/>
      <c r="DO12" s="628"/>
      <c r="DP12" s="629"/>
      <c r="DQ12" s="633">
        <v>86815</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522972</v>
      </c>
      <c r="BH13" s="628"/>
      <c r="BI13" s="628"/>
      <c r="BJ13" s="628"/>
      <c r="BK13" s="628"/>
      <c r="BL13" s="628"/>
      <c r="BM13" s="628"/>
      <c r="BN13" s="629"/>
      <c r="BO13" s="663">
        <v>49.8</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392767</v>
      </c>
      <c r="CS13" s="628"/>
      <c r="CT13" s="628"/>
      <c r="CU13" s="628"/>
      <c r="CV13" s="628"/>
      <c r="CW13" s="628"/>
      <c r="CX13" s="628"/>
      <c r="CY13" s="629"/>
      <c r="CZ13" s="663">
        <v>4.9000000000000004</v>
      </c>
      <c r="DA13" s="663"/>
      <c r="DB13" s="663"/>
      <c r="DC13" s="663"/>
      <c r="DD13" s="633">
        <v>222338</v>
      </c>
      <c r="DE13" s="628"/>
      <c r="DF13" s="628"/>
      <c r="DG13" s="628"/>
      <c r="DH13" s="628"/>
      <c r="DI13" s="628"/>
      <c r="DJ13" s="628"/>
      <c r="DK13" s="628"/>
      <c r="DL13" s="628"/>
      <c r="DM13" s="628"/>
      <c r="DN13" s="628"/>
      <c r="DO13" s="628"/>
      <c r="DP13" s="629"/>
      <c r="DQ13" s="633">
        <v>231350</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687</v>
      </c>
      <c r="S14" s="628"/>
      <c r="T14" s="628"/>
      <c r="U14" s="628"/>
      <c r="V14" s="628"/>
      <c r="W14" s="628"/>
      <c r="X14" s="628"/>
      <c r="Y14" s="629"/>
      <c r="Z14" s="663">
        <v>0</v>
      </c>
      <c r="AA14" s="663"/>
      <c r="AB14" s="663"/>
      <c r="AC14" s="663"/>
      <c r="AD14" s="664">
        <v>687</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48494</v>
      </c>
      <c r="BH14" s="628"/>
      <c r="BI14" s="628"/>
      <c r="BJ14" s="628"/>
      <c r="BK14" s="628"/>
      <c r="BL14" s="628"/>
      <c r="BM14" s="628"/>
      <c r="BN14" s="629"/>
      <c r="BO14" s="663">
        <v>4.5999999999999996</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212960</v>
      </c>
      <c r="CS14" s="628"/>
      <c r="CT14" s="628"/>
      <c r="CU14" s="628"/>
      <c r="CV14" s="628"/>
      <c r="CW14" s="628"/>
      <c r="CX14" s="628"/>
      <c r="CY14" s="629"/>
      <c r="CZ14" s="663">
        <v>2.6</v>
      </c>
      <c r="DA14" s="663"/>
      <c r="DB14" s="663"/>
      <c r="DC14" s="663"/>
      <c r="DD14" s="633">
        <v>15726</v>
      </c>
      <c r="DE14" s="628"/>
      <c r="DF14" s="628"/>
      <c r="DG14" s="628"/>
      <c r="DH14" s="628"/>
      <c r="DI14" s="628"/>
      <c r="DJ14" s="628"/>
      <c r="DK14" s="628"/>
      <c r="DL14" s="628"/>
      <c r="DM14" s="628"/>
      <c r="DN14" s="628"/>
      <c r="DO14" s="628"/>
      <c r="DP14" s="629"/>
      <c r="DQ14" s="633">
        <v>194995</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53877</v>
      </c>
      <c r="BH15" s="628"/>
      <c r="BI15" s="628"/>
      <c r="BJ15" s="628"/>
      <c r="BK15" s="628"/>
      <c r="BL15" s="628"/>
      <c r="BM15" s="628"/>
      <c r="BN15" s="629"/>
      <c r="BO15" s="663">
        <v>5.0999999999999996</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640550</v>
      </c>
      <c r="CS15" s="628"/>
      <c r="CT15" s="628"/>
      <c r="CU15" s="628"/>
      <c r="CV15" s="628"/>
      <c r="CW15" s="628"/>
      <c r="CX15" s="628"/>
      <c r="CY15" s="629"/>
      <c r="CZ15" s="663">
        <v>7.9</v>
      </c>
      <c r="DA15" s="663"/>
      <c r="DB15" s="663"/>
      <c r="DC15" s="663"/>
      <c r="DD15" s="633">
        <v>76569</v>
      </c>
      <c r="DE15" s="628"/>
      <c r="DF15" s="628"/>
      <c r="DG15" s="628"/>
      <c r="DH15" s="628"/>
      <c r="DI15" s="628"/>
      <c r="DJ15" s="628"/>
      <c r="DK15" s="628"/>
      <c r="DL15" s="628"/>
      <c r="DM15" s="628"/>
      <c r="DN15" s="628"/>
      <c r="DO15" s="628"/>
      <c r="DP15" s="629"/>
      <c r="DQ15" s="633">
        <v>508373</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7268</v>
      </c>
      <c r="S16" s="628"/>
      <c r="T16" s="628"/>
      <c r="U16" s="628"/>
      <c r="V16" s="628"/>
      <c r="W16" s="628"/>
      <c r="X16" s="628"/>
      <c r="Y16" s="629"/>
      <c r="Z16" s="663">
        <v>0.1</v>
      </c>
      <c r="AA16" s="663"/>
      <c r="AB16" s="663"/>
      <c r="AC16" s="663"/>
      <c r="AD16" s="664">
        <v>7268</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14178</v>
      </c>
      <c r="S17" s="628"/>
      <c r="T17" s="628"/>
      <c r="U17" s="628"/>
      <c r="V17" s="628"/>
      <c r="W17" s="628"/>
      <c r="X17" s="628"/>
      <c r="Y17" s="629"/>
      <c r="Z17" s="663">
        <v>0.2</v>
      </c>
      <c r="AA17" s="663"/>
      <c r="AB17" s="663"/>
      <c r="AC17" s="663"/>
      <c r="AD17" s="664">
        <v>14178</v>
      </c>
      <c r="AE17" s="664"/>
      <c r="AF17" s="664"/>
      <c r="AG17" s="664"/>
      <c r="AH17" s="664"/>
      <c r="AI17" s="664"/>
      <c r="AJ17" s="664"/>
      <c r="AK17" s="664"/>
      <c r="AL17" s="630">
        <v>0.3</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641305</v>
      </c>
      <c r="CS17" s="628"/>
      <c r="CT17" s="628"/>
      <c r="CU17" s="628"/>
      <c r="CV17" s="628"/>
      <c r="CW17" s="628"/>
      <c r="CX17" s="628"/>
      <c r="CY17" s="629"/>
      <c r="CZ17" s="663">
        <v>7.9</v>
      </c>
      <c r="DA17" s="663"/>
      <c r="DB17" s="663"/>
      <c r="DC17" s="663"/>
      <c r="DD17" s="633" t="s">
        <v>122</v>
      </c>
      <c r="DE17" s="628"/>
      <c r="DF17" s="628"/>
      <c r="DG17" s="628"/>
      <c r="DH17" s="628"/>
      <c r="DI17" s="628"/>
      <c r="DJ17" s="628"/>
      <c r="DK17" s="628"/>
      <c r="DL17" s="628"/>
      <c r="DM17" s="628"/>
      <c r="DN17" s="628"/>
      <c r="DO17" s="628"/>
      <c r="DP17" s="629"/>
      <c r="DQ17" s="633">
        <v>636502</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10612</v>
      </c>
      <c r="S18" s="628"/>
      <c r="T18" s="628"/>
      <c r="U18" s="628"/>
      <c r="V18" s="628"/>
      <c r="W18" s="628"/>
      <c r="X18" s="628"/>
      <c r="Y18" s="629"/>
      <c r="Z18" s="663">
        <v>0.1</v>
      </c>
      <c r="AA18" s="663"/>
      <c r="AB18" s="663"/>
      <c r="AC18" s="663"/>
      <c r="AD18" s="664">
        <v>10612</v>
      </c>
      <c r="AE18" s="664"/>
      <c r="AF18" s="664"/>
      <c r="AG18" s="664"/>
      <c r="AH18" s="664"/>
      <c r="AI18" s="664"/>
      <c r="AJ18" s="664"/>
      <c r="AK18" s="664"/>
      <c r="AL18" s="630">
        <v>0.2</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5586</v>
      </c>
      <c r="S19" s="628"/>
      <c r="T19" s="628"/>
      <c r="U19" s="628"/>
      <c r="V19" s="628"/>
      <c r="W19" s="628"/>
      <c r="X19" s="628"/>
      <c r="Y19" s="629"/>
      <c r="Z19" s="663">
        <v>0.1</v>
      </c>
      <c r="AA19" s="663"/>
      <c r="AB19" s="663"/>
      <c r="AC19" s="663"/>
      <c r="AD19" s="664">
        <v>5586</v>
      </c>
      <c r="AE19" s="664"/>
      <c r="AF19" s="664"/>
      <c r="AG19" s="664"/>
      <c r="AH19" s="664"/>
      <c r="AI19" s="664"/>
      <c r="AJ19" s="664"/>
      <c r="AK19" s="664"/>
      <c r="AL19" s="630">
        <v>0.1</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t="s">
        <v>122</v>
      </c>
      <c r="BH19" s="628"/>
      <c r="BI19" s="628"/>
      <c r="BJ19" s="628"/>
      <c r="BK19" s="628"/>
      <c r="BL19" s="628"/>
      <c r="BM19" s="628"/>
      <c r="BN19" s="629"/>
      <c r="BO19" s="663" t="s">
        <v>122</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v>5026</v>
      </c>
      <c r="S20" s="628"/>
      <c r="T20" s="628"/>
      <c r="U20" s="628"/>
      <c r="V20" s="628"/>
      <c r="W20" s="628"/>
      <c r="X20" s="628"/>
      <c r="Y20" s="629"/>
      <c r="Z20" s="663">
        <v>0.1</v>
      </c>
      <c r="AA20" s="663"/>
      <c r="AB20" s="663"/>
      <c r="AC20" s="663"/>
      <c r="AD20" s="664">
        <v>5026</v>
      </c>
      <c r="AE20" s="664"/>
      <c r="AF20" s="664"/>
      <c r="AG20" s="664"/>
      <c r="AH20" s="664"/>
      <c r="AI20" s="664"/>
      <c r="AJ20" s="664"/>
      <c r="AK20" s="664"/>
      <c r="AL20" s="630">
        <v>0.1</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t="s">
        <v>122</v>
      </c>
      <c r="BH20" s="628"/>
      <c r="BI20" s="628"/>
      <c r="BJ20" s="628"/>
      <c r="BK20" s="628"/>
      <c r="BL20" s="628"/>
      <c r="BM20" s="628"/>
      <c r="BN20" s="629"/>
      <c r="BO20" s="663" t="s">
        <v>122</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8071055</v>
      </c>
      <c r="CS20" s="628"/>
      <c r="CT20" s="628"/>
      <c r="CU20" s="628"/>
      <c r="CV20" s="628"/>
      <c r="CW20" s="628"/>
      <c r="CX20" s="628"/>
      <c r="CY20" s="629"/>
      <c r="CZ20" s="663">
        <v>100</v>
      </c>
      <c r="DA20" s="663"/>
      <c r="DB20" s="663"/>
      <c r="DC20" s="663"/>
      <c r="DD20" s="633">
        <v>1022783</v>
      </c>
      <c r="DE20" s="628"/>
      <c r="DF20" s="628"/>
      <c r="DG20" s="628"/>
      <c r="DH20" s="628"/>
      <c r="DI20" s="628"/>
      <c r="DJ20" s="628"/>
      <c r="DK20" s="628"/>
      <c r="DL20" s="628"/>
      <c r="DM20" s="628"/>
      <c r="DN20" s="628"/>
      <c r="DO20" s="628"/>
      <c r="DP20" s="629"/>
      <c r="DQ20" s="633">
        <v>5507898</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3804731</v>
      </c>
      <c r="S21" s="628"/>
      <c r="T21" s="628"/>
      <c r="U21" s="628"/>
      <c r="V21" s="628"/>
      <c r="W21" s="628"/>
      <c r="X21" s="628"/>
      <c r="Y21" s="629"/>
      <c r="Z21" s="663">
        <v>45.9</v>
      </c>
      <c r="AA21" s="663"/>
      <c r="AB21" s="663"/>
      <c r="AC21" s="663"/>
      <c r="AD21" s="664">
        <v>3201227</v>
      </c>
      <c r="AE21" s="664"/>
      <c r="AF21" s="664"/>
      <c r="AG21" s="664"/>
      <c r="AH21" s="664"/>
      <c r="AI21" s="664"/>
      <c r="AJ21" s="664"/>
      <c r="AK21" s="664"/>
      <c r="AL21" s="630">
        <v>69.3</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3201227</v>
      </c>
      <c r="S22" s="628"/>
      <c r="T22" s="628"/>
      <c r="U22" s="628"/>
      <c r="V22" s="628"/>
      <c r="W22" s="628"/>
      <c r="X22" s="628"/>
      <c r="Y22" s="629"/>
      <c r="Z22" s="663">
        <v>38.6</v>
      </c>
      <c r="AA22" s="663"/>
      <c r="AB22" s="663"/>
      <c r="AC22" s="663"/>
      <c r="AD22" s="664">
        <v>3201227</v>
      </c>
      <c r="AE22" s="664"/>
      <c r="AF22" s="664"/>
      <c r="AG22" s="664"/>
      <c r="AH22" s="664"/>
      <c r="AI22" s="664"/>
      <c r="AJ22" s="664"/>
      <c r="AK22" s="664"/>
      <c r="AL22" s="630">
        <v>69.3</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603504</v>
      </c>
      <c r="S23" s="628"/>
      <c r="T23" s="628"/>
      <c r="U23" s="628"/>
      <c r="V23" s="628"/>
      <c r="W23" s="628"/>
      <c r="X23" s="628"/>
      <c r="Y23" s="629"/>
      <c r="Z23" s="663">
        <v>7.3</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3066161</v>
      </c>
      <c r="CS24" s="674"/>
      <c r="CT24" s="674"/>
      <c r="CU24" s="674"/>
      <c r="CV24" s="674"/>
      <c r="CW24" s="674"/>
      <c r="CX24" s="674"/>
      <c r="CY24" s="702"/>
      <c r="CZ24" s="703">
        <v>38</v>
      </c>
      <c r="DA24" s="686"/>
      <c r="DB24" s="686"/>
      <c r="DC24" s="705"/>
      <c r="DD24" s="701">
        <v>2317566</v>
      </c>
      <c r="DE24" s="674"/>
      <c r="DF24" s="674"/>
      <c r="DG24" s="674"/>
      <c r="DH24" s="674"/>
      <c r="DI24" s="674"/>
      <c r="DJ24" s="674"/>
      <c r="DK24" s="702"/>
      <c r="DL24" s="701">
        <v>1964113</v>
      </c>
      <c r="DM24" s="674"/>
      <c r="DN24" s="674"/>
      <c r="DO24" s="674"/>
      <c r="DP24" s="674"/>
      <c r="DQ24" s="674"/>
      <c r="DR24" s="674"/>
      <c r="DS24" s="674"/>
      <c r="DT24" s="674"/>
      <c r="DU24" s="674"/>
      <c r="DV24" s="702"/>
      <c r="DW24" s="703">
        <v>42.3</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5220864</v>
      </c>
      <c r="S25" s="628"/>
      <c r="T25" s="628"/>
      <c r="U25" s="628"/>
      <c r="V25" s="628"/>
      <c r="W25" s="628"/>
      <c r="X25" s="628"/>
      <c r="Y25" s="629"/>
      <c r="Z25" s="663">
        <v>62.9</v>
      </c>
      <c r="AA25" s="663"/>
      <c r="AB25" s="663"/>
      <c r="AC25" s="663"/>
      <c r="AD25" s="664">
        <v>4617360</v>
      </c>
      <c r="AE25" s="664"/>
      <c r="AF25" s="664"/>
      <c r="AG25" s="664"/>
      <c r="AH25" s="664"/>
      <c r="AI25" s="664"/>
      <c r="AJ25" s="664"/>
      <c r="AK25" s="664"/>
      <c r="AL25" s="630">
        <v>99.9</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1367366</v>
      </c>
      <c r="CS25" s="636"/>
      <c r="CT25" s="636"/>
      <c r="CU25" s="636"/>
      <c r="CV25" s="636"/>
      <c r="CW25" s="636"/>
      <c r="CX25" s="636"/>
      <c r="CY25" s="637"/>
      <c r="CZ25" s="630">
        <v>16.899999999999999</v>
      </c>
      <c r="DA25" s="638"/>
      <c r="DB25" s="638"/>
      <c r="DC25" s="639"/>
      <c r="DD25" s="633">
        <v>1254921</v>
      </c>
      <c r="DE25" s="636"/>
      <c r="DF25" s="636"/>
      <c r="DG25" s="636"/>
      <c r="DH25" s="636"/>
      <c r="DI25" s="636"/>
      <c r="DJ25" s="636"/>
      <c r="DK25" s="637"/>
      <c r="DL25" s="633">
        <v>968968</v>
      </c>
      <c r="DM25" s="636"/>
      <c r="DN25" s="636"/>
      <c r="DO25" s="636"/>
      <c r="DP25" s="636"/>
      <c r="DQ25" s="636"/>
      <c r="DR25" s="636"/>
      <c r="DS25" s="636"/>
      <c r="DT25" s="636"/>
      <c r="DU25" s="636"/>
      <c r="DV25" s="637"/>
      <c r="DW25" s="630">
        <v>20.9</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v>649</v>
      </c>
      <c r="S26" s="628"/>
      <c r="T26" s="628"/>
      <c r="U26" s="628"/>
      <c r="V26" s="628"/>
      <c r="W26" s="628"/>
      <c r="X26" s="628"/>
      <c r="Y26" s="629"/>
      <c r="Z26" s="663">
        <v>0</v>
      </c>
      <c r="AA26" s="663"/>
      <c r="AB26" s="663"/>
      <c r="AC26" s="663"/>
      <c r="AD26" s="664">
        <v>649</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787895</v>
      </c>
      <c r="CS26" s="628"/>
      <c r="CT26" s="628"/>
      <c r="CU26" s="628"/>
      <c r="CV26" s="628"/>
      <c r="CW26" s="628"/>
      <c r="CX26" s="628"/>
      <c r="CY26" s="629"/>
      <c r="CZ26" s="630">
        <v>9.8000000000000007</v>
      </c>
      <c r="DA26" s="638"/>
      <c r="DB26" s="638"/>
      <c r="DC26" s="639"/>
      <c r="DD26" s="633">
        <v>724459</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78617</v>
      </c>
      <c r="S27" s="628"/>
      <c r="T27" s="628"/>
      <c r="U27" s="628"/>
      <c r="V27" s="628"/>
      <c r="W27" s="628"/>
      <c r="X27" s="628"/>
      <c r="Y27" s="629"/>
      <c r="Z27" s="663">
        <v>0.9</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1050803</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1057490</v>
      </c>
      <c r="CS27" s="636"/>
      <c r="CT27" s="636"/>
      <c r="CU27" s="636"/>
      <c r="CV27" s="636"/>
      <c r="CW27" s="636"/>
      <c r="CX27" s="636"/>
      <c r="CY27" s="637"/>
      <c r="CZ27" s="630">
        <v>13.1</v>
      </c>
      <c r="DA27" s="638"/>
      <c r="DB27" s="638"/>
      <c r="DC27" s="639"/>
      <c r="DD27" s="633">
        <v>426143</v>
      </c>
      <c r="DE27" s="636"/>
      <c r="DF27" s="636"/>
      <c r="DG27" s="636"/>
      <c r="DH27" s="636"/>
      <c r="DI27" s="636"/>
      <c r="DJ27" s="636"/>
      <c r="DK27" s="637"/>
      <c r="DL27" s="633">
        <v>358643</v>
      </c>
      <c r="DM27" s="636"/>
      <c r="DN27" s="636"/>
      <c r="DO27" s="636"/>
      <c r="DP27" s="636"/>
      <c r="DQ27" s="636"/>
      <c r="DR27" s="636"/>
      <c r="DS27" s="636"/>
      <c r="DT27" s="636"/>
      <c r="DU27" s="636"/>
      <c r="DV27" s="637"/>
      <c r="DW27" s="630">
        <v>7.7</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41355</v>
      </c>
      <c r="S28" s="628"/>
      <c r="T28" s="628"/>
      <c r="U28" s="628"/>
      <c r="V28" s="628"/>
      <c r="W28" s="628"/>
      <c r="X28" s="628"/>
      <c r="Y28" s="629"/>
      <c r="Z28" s="663">
        <v>0.5</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641305</v>
      </c>
      <c r="CS28" s="628"/>
      <c r="CT28" s="628"/>
      <c r="CU28" s="628"/>
      <c r="CV28" s="628"/>
      <c r="CW28" s="628"/>
      <c r="CX28" s="628"/>
      <c r="CY28" s="629"/>
      <c r="CZ28" s="630">
        <v>7.9</v>
      </c>
      <c r="DA28" s="638"/>
      <c r="DB28" s="638"/>
      <c r="DC28" s="639"/>
      <c r="DD28" s="633">
        <v>636502</v>
      </c>
      <c r="DE28" s="628"/>
      <c r="DF28" s="628"/>
      <c r="DG28" s="628"/>
      <c r="DH28" s="628"/>
      <c r="DI28" s="628"/>
      <c r="DJ28" s="628"/>
      <c r="DK28" s="629"/>
      <c r="DL28" s="633">
        <v>636502</v>
      </c>
      <c r="DM28" s="628"/>
      <c r="DN28" s="628"/>
      <c r="DO28" s="628"/>
      <c r="DP28" s="628"/>
      <c r="DQ28" s="628"/>
      <c r="DR28" s="628"/>
      <c r="DS28" s="628"/>
      <c r="DT28" s="628"/>
      <c r="DU28" s="628"/>
      <c r="DV28" s="629"/>
      <c r="DW28" s="630">
        <v>13.7</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6326</v>
      </c>
      <c r="S29" s="628"/>
      <c r="T29" s="628"/>
      <c r="U29" s="628"/>
      <c r="V29" s="628"/>
      <c r="W29" s="628"/>
      <c r="X29" s="628"/>
      <c r="Y29" s="629"/>
      <c r="Z29" s="663">
        <v>0.1</v>
      </c>
      <c r="AA29" s="663"/>
      <c r="AB29" s="663"/>
      <c r="AC29" s="663"/>
      <c r="AD29" s="664">
        <v>147</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641305</v>
      </c>
      <c r="CS29" s="636"/>
      <c r="CT29" s="636"/>
      <c r="CU29" s="636"/>
      <c r="CV29" s="636"/>
      <c r="CW29" s="636"/>
      <c r="CX29" s="636"/>
      <c r="CY29" s="637"/>
      <c r="CZ29" s="630">
        <v>7.9</v>
      </c>
      <c r="DA29" s="638"/>
      <c r="DB29" s="638"/>
      <c r="DC29" s="639"/>
      <c r="DD29" s="633">
        <v>636502</v>
      </c>
      <c r="DE29" s="636"/>
      <c r="DF29" s="636"/>
      <c r="DG29" s="636"/>
      <c r="DH29" s="636"/>
      <c r="DI29" s="636"/>
      <c r="DJ29" s="636"/>
      <c r="DK29" s="637"/>
      <c r="DL29" s="633">
        <v>636502</v>
      </c>
      <c r="DM29" s="636"/>
      <c r="DN29" s="636"/>
      <c r="DO29" s="636"/>
      <c r="DP29" s="636"/>
      <c r="DQ29" s="636"/>
      <c r="DR29" s="636"/>
      <c r="DS29" s="636"/>
      <c r="DT29" s="636"/>
      <c r="DU29" s="636"/>
      <c r="DV29" s="637"/>
      <c r="DW29" s="630">
        <v>13.7</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916273</v>
      </c>
      <c r="S30" s="628"/>
      <c r="T30" s="628"/>
      <c r="U30" s="628"/>
      <c r="V30" s="628"/>
      <c r="W30" s="628"/>
      <c r="X30" s="628"/>
      <c r="Y30" s="629"/>
      <c r="Z30" s="663">
        <v>11</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619966</v>
      </c>
      <c r="CS30" s="628"/>
      <c r="CT30" s="628"/>
      <c r="CU30" s="628"/>
      <c r="CV30" s="628"/>
      <c r="CW30" s="628"/>
      <c r="CX30" s="628"/>
      <c r="CY30" s="629"/>
      <c r="CZ30" s="630">
        <v>7.7</v>
      </c>
      <c r="DA30" s="638"/>
      <c r="DB30" s="638"/>
      <c r="DC30" s="639"/>
      <c r="DD30" s="633">
        <v>615163</v>
      </c>
      <c r="DE30" s="628"/>
      <c r="DF30" s="628"/>
      <c r="DG30" s="628"/>
      <c r="DH30" s="628"/>
      <c r="DI30" s="628"/>
      <c r="DJ30" s="628"/>
      <c r="DK30" s="629"/>
      <c r="DL30" s="633">
        <v>615163</v>
      </c>
      <c r="DM30" s="628"/>
      <c r="DN30" s="628"/>
      <c r="DO30" s="628"/>
      <c r="DP30" s="628"/>
      <c r="DQ30" s="628"/>
      <c r="DR30" s="628"/>
      <c r="DS30" s="628"/>
      <c r="DT30" s="628"/>
      <c r="DU30" s="628"/>
      <c r="DV30" s="629"/>
      <c r="DW30" s="630">
        <v>13.2</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99.5</v>
      </c>
      <c r="BH31" s="685"/>
      <c r="BI31" s="685"/>
      <c r="BJ31" s="685"/>
      <c r="BK31" s="685"/>
      <c r="BL31" s="685"/>
      <c r="BM31" s="686">
        <v>97.6</v>
      </c>
      <c r="BN31" s="685"/>
      <c r="BO31" s="685"/>
      <c r="BP31" s="685"/>
      <c r="BQ31" s="687"/>
      <c r="BR31" s="684">
        <v>99.5</v>
      </c>
      <c r="BS31" s="685"/>
      <c r="BT31" s="685"/>
      <c r="BU31" s="685"/>
      <c r="BV31" s="685"/>
      <c r="BW31" s="685"/>
      <c r="BX31" s="686">
        <v>97.4</v>
      </c>
      <c r="BY31" s="685"/>
      <c r="BZ31" s="685"/>
      <c r="CA31" s="685"/>
      <c r="CB31" s="687"/>
      <c r="CD31" s="642"/>
      <c r="CE31" s="643"/>
      <c r="CF31" s="624" t="s">
        <v>301</v>
      </c>
      <c r="CG31" s="625"/>
      <c r="CH31" s="625"/>
      <c r="CI31" s="625"/>
      <c r="CJ31" s="625"/>
      <c r="CK31" s="625"/>
      <c r="CL31" s="625"/>
      <c r="CM31" s="625"/>
      <c r="CN31" s="625"/>
      <c r="CO31" s="625"/>
      <c r="CP31" s="625"/>
      <c r="CQ31" s="626"/>
      <c r="CR31" s="627">
        <v>21339</v>
      </c>
      <c r="CS31" s="636"/>
      <c r="CT31" s="636"/>
      <c r="CU31" s="636"/>
      <c r="CV31" s="636"/>
      <c r="CW31" s="636"/>
      <c r="CX31" s="636"/>
      <c r="CY31" s="637"/>
      <c r="CZ31" s="630">
        <v>0.3</v>
      </c>
      <c r="DA31" s="638"/>
      <c r="DB31" s="638"/>
      <c r="DC31" s="639"/>
      <c r="DD31" s="633">
        <v>21339</v>
      </c>
      <c r="DE31" s="636"/>
      <c r="DF31" s="636"/>
      <c r="DG31" s="636"/>
      <c r="DH31" s="636"/>
      <c r="DI31" s="636"/>
      <c r="DJ31" s="636"/>
      <c r="DK31" s="637"/>
      <c r="DL31" s="633">
        <v>21339</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631991</v>
      </c>
      <c r="S32" s="628"/>
      <c r="T32" s="628"/>
      <c r="U32" s="628"/>
      <c r="V32" s="628"/>
      <c r="W32" s="628"/>
      <c r="X32" s="628"/>
      <c r="Y32" s="629"/>
      <c r="Z32" s="663">
        <v>7.6</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99.5</v>
      </c>
      <c r="BH32" s="636"/>
      <c r="BI32" s="636"/>
      <c r="BJ32" s="636"/>
      <c r="BK32" s="636"/>
      <c r="BL32" s="636"/>
      <c r="BM32" s="631">
        <v>97.9</v>
      </c>
      <c r="BN32" s="636"/>
      <c r="BO32" s="636"/>
      <c r="BP32" s="636"/>
      <c r="BQ32" s="661"/>
      <c r="BR32" s="683">
        <v>99.5</v>
      </c>
      <c r="BS32" s="636"/>
      <c r="BT32" s="636"/>
      <c r="BU32" s="636"/>
      <c r="BV32" s="636"/>
      <c r="BW32" s="636"/>
      <c r="BX32" s="631">
        <v>97.9</v>
      </c>
      <c r="BY32" s="636"/>
      <c r="BZ32" s="636"/>
      <c r="CA32" s="636"/>
      <c r="CB32" s="661"/>
      <c r="CD32" s="644"/>
      <c r="CE32" s="645"/>
      <c r="CF32" s="624" t="s">
        <v>305</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46011</v>
      </c>
      <c r="S33" s="628"/>
      <c r="T33" s="628"/>
      <c r="U33" s="628"/>
      <c r="V33" s="628"/>
      <c r="W33" s="628"/>
      <c r="X33" s="628"/>
      <c r="Y33" s="629"/>
      <c r="Z33" s="663">
        <v>0.6</v>
      </c>
      <c r="AA33" s="663"/>
      <c r="AB33" s="663"/>
      <c r="AC33" s="663"/>
      <c r="AD33" s="664">
        <v>3145</v>
      </c>
      <c r="AE33" s="664"/>
      <c r="AF33" s="664"/>
      <c r="AG33" s="664"/>
      <c r="AH33" s="664"/>
      <c r="AI33" s="664"/>
      <c r="AJ33" s="664"/>
      <c r="AK33" s="664"/>
      <c r="AL33" s="630">
        <v>0.1</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99.5</v>
      </c>
      <c r="BH33" s="612"/>
      <c r="BI33" s="612"/>
      <c r="BJ33" s="612"/>
      <c r="BK33" s="612"/>
      <c r="BL33" s="612"/>
      <c r="BM33" s="656">
        <v>97.1</v>
      </c>
      <c r="BN33" s="612"/>
      <c r="BO33" s="612"/>
      <c r="BP33" s="612"/>
      <c r="BQ33" s="650"/>
      <c r="BR33" s="682">
        <v>99.5</v>
      </c>
      <c r="BS33" s="612"/>
      <c r="BT33" s="612"/>
      <c r="BU33" s="612"/>
      <c r="BV33" s="612"/>
      <c r="BW33" s="612"/>
      <c r="BX33" s="656">
        <v>96.7</v>
      </c>
      <c r="BY33" s="612"/>
      <c r="BZ33" s="612"/>
      <c r="CA33" s="612"/>
      <c r="CB33" s="650"/>
      <c r="CD33" s="624" t="s">
        <v>308</v>
      </c>
      <c r="CE33" s="625"/>
      <c r="CF33" s="625"/>
      <c r="CG33" s="625"/>
      <c r="CH33" s="625"/>
      <c r="CI33" s="625"/>
      <c r="CJ33" s="625"/>
      <c r="CK33" s="625"/>
      <c r="CL33" s="625"/>
      <c r="CM33" s="625"/>
      <c r="CN33" s="625"/>
      <c r="CO33" s="625"/>
      <c r="CP33" s="625"/>
      <c r="CQ33" s="626"/>
      <c r="CR33" s="627">
        <v>3982111</v>
      </c>
      <c r="CS33" s="636"/>
      <c r="CT33" s="636"/>
      <c r="CU33" s="636"/>
      <c r="CV33" s="636"/>
      <c r="CW33" s="636"/>
      <c r="CX33" s="636"/>
      <c r="CY33" s="637"/>
      <c r="CZ33" s="630">
        <v>49.3</v>
      </c>
      <c r="DA33" s="638"/>
      <c r="DB33" s="638"/>
      <c r="DC33" s="639"/>
      <c r="DD33" s="633">
        <v>2990504</v>
      </c>
      <c r="DE33" s="636"/>
      <c r="DF33" s="636"/>
      <c r="DG33" s="636"/>
      <c r="DH33" s="636"/>
      <c r="DI33" s="636"/>
      <c r="DJ33" s="636"/>
      <c r="DK33" s="637"/>
      <c r="DL33" s="633">
        <v>2152795</v>
      </c>
      <c r="DM33" s="636"/>
      <c r="DN33" s="636"/>
      <c r="DO33" s="636"/>
      <c r="DP33" s="636"/>
      <c r="DQ33" s="636"/>
      <c r="DR33" s="636"/>
      <c r="DS33" s="636"/>
      <c r="DT33" s="636"/>
      <c r="DU33" s="636"/>
      <c r="DV33" s="637"/>
      <c r="DW33" s="630">
        <v>46.4</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107979</v>
      </c>
      <c r="S34" s="628"/>
      <c r="T34" s="628"/>
      <c r="U34" s="628"/>
      <c r="V34" s="628"/>
      <c r="W34" s="628"/>
      <c r="X34" s="628"/>
      <c r="Y34" s="629"/>
      <c r="Z34" s="663">
        <v>1.3</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1321184</v>
      </c>
      <c r="CS34" s="628"/>
      <c r="CT34" s="628"/>
      <c r="CU34" s="628"/>
      <c r="CV34" s="628"/>
      <c r="CW34" s="628"/>
      <c r="CX34" s="628"/>
      <c r="CY34" s="629"/>
      <c r="CZ34" s="630">
        <v>16.399999999999999</v>
      </c>
      <c r="DA34" s="638"/>
      <c r="DB34" s="638"/>
      <c r="DC34" s="639"/>
      <c r="DD34" s="633">
        <v>948593</v>
      </c>
      <c r="DE34" s="628"/>
      <c r="DF34" s="628"/>
      <c r="DG34" s="628"/>
      <c r="DH34" s="628"/>
      <c r="DI34" s="628"/>
      <c r="DJ34" s="628"/>
      <c r="DK34" s="629"/>
      <c r="DL34" s="633">
        <v>576624</v>
      </c>
      <c r="DM34" s="628"/>
      <c r="DN34" s="628"/>
      <c r="DO34" s="628"/>
      <c r="DP34" s="628"/>
      <c r="DQ34" s="628"/>
      <c r="DR34" s="628"/>
      <c r="DS34" s="628"/>
      <c r="DT34" s="628"/>
      <c r="DU34" s="628"/>
      <c r="DV34" s="629"/>
      <c r="DW34" s="630">
        <v>12.4</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298827</v>
      </c>
      <c r="S35" s="628"/>
      <c r="T35" s="628"/>
      <c r="U35" s="628"/>
      <c r="V35" s="628"/>
      <c r="W35" s="628"/>
      <c r="X35" s="628"/>
      <c r="Y35" s="629"/>
      <c r="Z35" s="663">
        <v>3.6</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69931</v>
      </c>
      <c r="CS35" s="636"/>
      <c r="CT35" s="636"/>
      <c r="CU35" s="636"/>
      <c r="CV35" s="636"/>
      <c r="CW35" s="636"/>
      <c r="CX35" s="636"/>
      <c r="CY35" s="637"/>
      <c r="CZ35" s="630">
        <v>0.9</v>
      </c>
      <c r="DA35" s="638"/>
      <c r="DB35" s="638"/>
      <c r="DC35" s="639"/>
      <c r="DD35" s="633">
        <v>58913</v>
      </c>
      <c r="DE35" s="636"/>
      <c r="DF35" s="636"/>
      <c r="DG35" s="636"/>
      <c r="DH35" s="636"/>
      <c r="DI35" s="636"/>
      <c r="DJ35" s="636"/>
      <c r="DK35" s="637"/>
      <c r="DL35" s="633">
        <v>16282</v>
      </c>
      <c r="DM35" s="636"/>
      <c r="DN35" s="636"/>
      <c r="DO35" s="636"/>
      <c r="DP35" s="636"/>
      <c r="DQ35" s="636"/>
      <c r="DR35" s="636"/>
      <c r="DS35" s="636"/>
      <c r="DT35" s="636"/>
      <c r="DU35" s="636"/>
      <c r="DV35" s="637"/>
      <c r="DW35" s="630">
        <v>0.4</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295499</v>
      </c>
      <c r="S36" s="628"/>
      <c r="T36" s="628"/>
      <c r="U36" s="628"/>
      <c r="V36" s="628"/>
      <c r="W36" s="628"/>
      <c r="X36" s="628"/>
      <c r="Y36" s="629"/>
      <c r="Z36" s="663">
        <v>3.6</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1357527</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40044</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1808931</v>
      </c>
      <c r="CS36" s="628"/>
      <c r="CT36" s="628"/>
      <c r="CU36" s="628"/>
      <c r="CV36" s="628"/>
      <c r="CW36" s="628"/>
      <c r="CX36" s="628"/>
      <c r="CY36" s="629"/>
      <c r="CZ36" s="630">
        <v>22.4</v>
      </c>
      <c r="DA36" s="638"/>
      <c r="DB36" s="638"/>
      <c r="DC36" s="639"/>
      <c r="DD36" s="633">
        <v>1329696</v>
      </c>
      <c r="DE36" s="628"/>
      <c r="DF36" s="628"/>
      <c r="DG36" s="628"/>
      <c r="DH36" s="628"/>
      <c r="DI36" s="628"/>
      <c r="DJ36" s="628"/>
      <c r="DK36" s="629"/>
      <c r="DL36" s="633">
        <v>976184</v>
      </c>
      <c r="DM36" s="628"/>
      <c r="DN36" s="628"/>
      <c r="DO36" s="628"/>
      <c r="DP36" s="628"/>
      <c r="DQ36" s="628"/>
      <c r="DR36" s="628"/>
      <c r="DS36" s="628"/>
      <c r="DT36" s="628"/>
      <c r="DU36" s="628"/>
      <c r="DV36" s="629"/>
      <c r="DW36" s="630">
        <v>21</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81478</v>
      </c>
      <c r="S37" s="628"/>
      <c r="T37" s="628"/>
      <c r="U37" s="628"/>
      <c r="V37" s="628"/>
      <c r="W37" s="628"/>
      <c r="X37" s="628"/>
      <c r="Y37" s="629"/>
      <c r="Z37" s="663">
        <v>1</v>
      </c>
      <c r="AA37" s="663"/>
      <c r="AB37" s="663"/>
      <c r="AC37" s="663"/>
      <c r="AD37" s="664">
        <v>1153</v>
      </c>
      <c r="AE37" s="664"/>
      <c r="AF37" s="664"/>
      <c r="AG37" s="664"/>
      <c r="AH37" s="664"/>
      <c r="AI37" s="664"/>
      <c r="AJ37" s="664"/>
      <c r="AK37" s="664"/>
      <c r="AL37" s="630">
        <v>0</v>
      </c>
      <c r="AM37" s="631"/>
      <c r="AN37" s="631"/>
      <c r="AO37" s="665"/>
      <c r="AQ37" s="658" t="s">
        <v>320</v>
      </c>
      <c r="AR37" s="659"/>
      <c r="AS37" s="659"/>
      <c r="AT37" s="659"/>
      <c r="AU37" s="659"/>
      <c r="AV37" s="659"/>
      <c r="AW37" s="659"/>
      <c r="AX37" s="659"/>
      <c r="AY37" s="660"/>
      <c r="AZ37" s="627">
        <v>608065</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21225</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388070</v>
      </c>
      <c r="CS37" s="636"/>
      <c r="CT37" s="636"/>
      <c r="CU37" s="636"/>
      <c r="CV37" s="636"/>
      <c r="CW37" s="636"/>
      <c r="CX37" s="636"/>
      <c r="CY37" s="637"/>
      <c r="CZ37" s="630">
        <v>4.8</v>
      </c>
      <c r="DA37" s="638"/>
      <c r="DB37" s="638"/>
      <c r="DC37" s="639"/>
      <c r="DD37" s="633">
        <v>385799</v>
      </c>
      <c r="DE37" s="636"/>
      <c r="DF37" s="636"/>
      <c r="DG37" s="636"/>
      <c r="DH37" s="636"/>
      <c r="DI37" s="636"/>
      <c r="DJ37" s="636"/>
      <c r="DK37" s="637"/>
      <c r="DL37" s="633">
        <v>351765</v>
      </c>
      <c r="DM37" s="636"/>
      <c r="DN37" s="636"/>
      <c r="DO37" s="636"/>
      <c r="DP37" s="636"/>
      <c r="DQ37" s="636"/>
      <c r="DR37" s="636"/>
      <c r="DS37" s="636"/>
      <c r="DT37" s="636"/>
      <c r="DU37" s="636"/>
      <c r="DV37" s="637"/>
      <c r="DW37" s="630">
        <v>7.6</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570200</v>
      </c>
      <c r="S38" s="628"/>
      <c r="T38" s="628"/>
      <c r="U38" s="628"/>
      <c r="V38" s="628"/>
      <c r="W38" s="628"/>
      <c r="X38" s="628"/>
      <c r="Y38" s="629"/>
      <c r="Z38" s="663">
        <v>6.9</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205825</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1308</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709096</v>
      </c>
      <c r="CS38" s="628"/>
      <c r="CT38" s="628"/>
      <c r="CU38" s="628"/>
      <c r="CV38" s="628"/>
      <c r="CW38" s="628"/>
      <c r="CX38" s="628"/>
      <c r="CY38" s="629"/>
      <c r="CZ38" s="630">
        <v>8.8000000000000007</v>
      </c>
      <c r="DA38" s="638"/>
      <c r="DB38" s="638"/>
      <c r="DC38" s="639"/>
      <c r="DD38" s="633">
        <v>627514</v>
      </c>
      <c r="DE38" s="628"/>
      <c r="DF38" s="628"/>
      <c r="DG38" s="628"/>
      <c r="DH38" s="628"/>
      <c r="DI38" s="628"/>
      <c r="DJ38" s="628"/>
      <c r="DK38" s="629"/>
      <c r="DL38" s="633">
        <v>583705</v>
      </c>
      <c r="DM38" s="628"/>
      <c r="DN38" s="628"/>
      <c r="DO38" s="628"/>
      <c r="DP38" s="628"/>
      <c r="DQ38" s="628"/>
      <c r="DR38" s="628"/>
      <c r="DS38" s="628"/>
      <c r="DT38" s="628"/>
      <c r="DU38" s="628"/>
      <c r="DV38" s="629"/>
      <c r="DW38" s="630">
        <v>12.6</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40366</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2011</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69121</v>
      </c>
      <c r="CS39" s="636"/>
      <c r="CT39" s="636"/>
      <c r="CU39" s="636"/>
      <c r="CV39" s="636"/>
      <c r="CW39" s="636"/>
      <c r="CX39" s="636"/>
      <c r="CY39" s="637"/>
      <c r="CZ39" s="630">
        <v>0.9</v>
      </c>
      <c r="DA39" s="638"/>
      <c r="DB39" s="638"/>
      <c r="DC39" s="639"/>
      <c r="DD39" s="633">
        <v>25788</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20300</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88</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3848</v>
      </c>
      <c r="CS40" s="628"/>
      <c r="CT40" s="628"/>
      <c r="CU40" s="628"/>
      <c r="CV40" s="628"/>
      <c r="CW40" s="628"/>
      <c r="CX40" s="628"/>
      <c r="CY40" s="629"/>
      <c r="CZ40" s="630">
        <v>0</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8296069</v>
      </c>
      <c r="S41" s="649"/>
      <c r="T41" s="649"/>
      <c r="U41" s="649"/>
      <c r="V41" s="649"/>
      <c r="W41" s="649"/>
      <c r="X41" s="649"/>
      <c r="Y41" s="653"/>
      <c r="Z41" s="654">
        <v>100</v>
      </c>
      <c r="AA41" s="654"/>
      <c r="AB41" s="654"/>
      <c r="AC41" s="654"/>
      <c r="AD41" s="655">
        <v>4622454</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110072</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393199</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506</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1022783</v>
      </c>
      <c r="CS42" s="636"/>
      <c r="CT42" s="636"/>
      <c r="CU42" s="636"/>
      <c r="CV42" s="636"/>
      <c r="CW42" s="636"/>
      <c r="CX42" s="636"/>
      <c r="CY42" s="637"/>
      <c r="CZ42" s="630">
        <v>12.7</v>
      </c>
      <c r="DA42" s="638"/>
      <c r="DB42" s="638"/>
      <c r="DC42" s="639"/>
      <c r="DD42" s="633">
        <v>199828</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42872</v>
      </c>
      <c r="CS43" s="636"/>
      <c r="CT43" s="636"/>
      <c r="CU43" s="636"/>
      <c r="CV43" s="636"/>
      <c r="CW43" s="636"/>
      <c r="CX43" s="636"/>
      <c r="CY43" s="637"/>
      <c r="CZ43" s="630">
        <v>0.5</v>
      </c>
      <c r="DA43" s="638"/>
      <c r="DB43" s="638"/>
      <c r="DC43" s="639"/>
      <c r="DD43" s="633">
        <v>42872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1022783</v>
      </c>
      <c r="CS44" s="628"/>
      <c r="CT44" s="628"/>
      <c r="CU44" s="628"/>
      <c r="CV44" s="628"/>
      <c r="CW44" s="628"/>
      <c r="CX44" s="628"/>
      <c r="CY44" s="629"/>
      <c r="CZ44" s="630">
        <v>12.7</v>
      </c>
      <c r="DA44" s="631"/>
      <c r="DB44" s="631"/>
      <c r="DC44" s="632"/>
      <c r="DD44" s="633">
        <v>199828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325799</v>
      </c>
      <c r="CS45" s="636"/>
      <c r="CT45" s="636"/>
      <c r="CU45" s="636"/>
      <c r="CV45" s="636"/>
      <c r="CW45" s="636"/>
      <c r="CX45" s="636"/>
      <c r="CY45" s="637"/>
      <c r="CZ45" s="630">
        <v>4</v>
      </c>
      <c r="DA45" s="638"/>
      <c r="DB45" s="638"/>
      <c r="DC45" s="639"/>
      <c r="DD45" s="633">
        <v>50787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680952</v>
      </c>
      <c r="CS46" s="628"/>
      <c r="CT46" s="628"/>
      <c r="CU46" s="628"/>
      <c r="CV46" s="628"/>
      <c r="CW46" s="628"/>
      <c r="CX46" s="628"/>
      <c r="CY46" s="629"/>
      <c r="CZ46" s="630">
        <v>8.4</v>
      </c>
      <c r="DA46" s="631"/>
      <c r="DB46" s="631"/>
      <c r="DC46" s="632"/>
      <c r="DD46" s="633">
        <v>147509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8071055</v>
      </c>
      <c r="CS49" s="612"/>
      <c r="CT49" s="612"/>
      <c r="CU49" s="612"/>
      <c r="CV49" s="612"/>
      <c r="CW49" s="612"/>
      <c r="CX49" s="612"/>
      <c r="CY49" s="613"/>
      <c r="CZ49" s="614">
        <v>100</v>
      </c>
      <c r="DA49" s="615"/>
      <c r="DB49" s="615"/>
      <c r="DC49" s="616"/>
      <c r="DD49" s="617">
        <v>5507898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mB4e38x37BaFsmCY/qbtQMJ8gL/ViMkXl713t25PUnSV0pepTxIpVw4qzSF7kwBcpw1i9n1EGxUgOuml8/7VQQ==" saltValue="Lh8erYA7r5AqLEQ/4hrd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8295</v>
      </c>
      <c r="R7" s="1088"/>
      <c r="S7" s="1088"/>
      <c r="T7" s="1088"/>
      <c r="U7" s="1088"/>
      <c r="V7" s="1088">
        <v>8070</v>
      </c>
      <c r="W7" s="1088"/>
      <c r="X7" s="1088"/>
      <c r="Y7" s="1088"/>
      <c r="Z7" s="1088"/>
      <c r="AA7" s="1088">
        <v>225</v>
      </c>
      <c r="AB7" s="1088"/>
      <c r="AC7" s="1088"/>
      <c r="AD7" s="1088"/>
      <c r="AE7" s="1089"/>
      <c r="AF7" s="1090">
        <v>194</v>
      </c>
      <c r="AG7" s="1091"/>
      <c r="AH7" s="1091"/>
      <c r="AI7" s="1091"/>
      <c r="AJ7" s="1092"/>
      <c r="AK7" s="1093"/>
      <c r="AL7" s="1094"/>
      <c r="AM7" s="1094"/>
      <c r="AN7" s="1094"/>
      <c r="AO7" s="1094"/>
      <c r="AP7" s="1094">
        <v>5905</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554</v>
      </c>
      <c r="BT7" s="1098"/>
      <c r="BU7" s="1098"/>
      <c r="BV7" s="1098"/>
      <c r="BW7" s="1098"/>
      <c r="BX7" s="1098"/>
      <c r="BY7" s="1098"/>
      <c r="BZ7" s="1098"/>
      <c r="CA7" s="1098"/>
      <c r="CB7" s="1098"/>
      <c r="CC7" s="1098"/>
      <c r="CD7" s="1098"/>
      <c r="CE7" s="1098"/>
      <c r="CF7" s="1098"/>
      <c r="CG7" s="1099"/>
      <c r="CH7" s="1084">
        <v>3</v>
      </c>
      <c r="CI7" s="1085"/>
      <c r="CJ7" s="1085"/>
      <c r="CK7" s="1085"/>
      <c r="CL7" s="1086"/>
      <c r="CM7" s="1084">
        <v>23</v>
      </c>
      <c r="CN7" s="1085"/>
      <c r="CO7" s="1085"/>
      <c r="CP7" s="1085"/>
      <c r="CQ7" s="1086"/>
      <c r="CR7" s="1084">
        <v>10</v>
      </c>
      <c r="CS7" s="1085"/>
      <c r="CT7" s="1085"/>
      <c r="CU7" s="1085"/>
      <c r="CV7" s="1086"/>
      <c r="CW7" s="1084" t="s">
        <v>492</v>
      </c>
      <c r="CX7" s="1085"/>
      <c r="CY7" s="1085"/>
      <c r="CZ7" s="1085"/>
      <c r="DA7" s="1086"/>
      <c r="DB7" s="1084" t="s">
        <v>492</v>
      </c>
      <c r="DC7" s="1085"/>
      <c r="DD7" s="1085"/>
      <c r="DE7" s="1085"/>
      <c r="DF7" s="1086"/>
      <c r="DG7" s="1084" t="s">
        <v>492</v>
      </c>
      <c r="DH7" s="1085"/>
      <c r="DI7" s="1085"/>
      <c r="DJ7" s="1085"/>
      <c r="DK7" s="1086"/>
      <c r="DL7" s="1084" t="s">
        <v>492</v>
      </c>
      <c r="DM7" s="1085"/>
      <c r="DN7" s="1085"/>
      <c r="DO7" s="1085"/>
      <c r="DP7" s="1086"/>
      <c r="DQ7" s="1084" t="s">
        <v>492</v>
      </c>
      <c r="DR7" s="1085"/>
      <c r="DS7" s="1085"/>
      <c r="DT7" s="1085"/>
      <c r="DU7" s="1086"/>
      <c r="DV7" s="1097"/>
      <c r="DW7" s="1098"/>
      <c r="DX7" s="1098"/>
      <c r="DY7" s="1098"/>
      <c r="DZ7" s="1112"/>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c r="AL8" s="1081"/>
      <c r="AM8" s="1081"/>
      <c r="AN8" s="1081"/>
      <c r="AO8" s="1081"/>
      <c r="AP8" s="1081" t="s">
        <v>492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5</v>
      </c>
      <c r="CI8" s="990"/>
      <c r="CJ8" s="990"/>
      <c r="CK8" s="990"/>
      <c r="CL8" s="991"/>
      <c r="CM8" s="989">
        <v>2</v>
      </c>
      <c r="CN8" s="990"/>
      <c r="CO8" s="990"/>
      <c r="CP8" s="990"/>
      <c r="CQ8" s="991"/>
      <c r="CR8" s="989">
        <v>10</v>
      </c>
      <c r="CS8" s="990"/>
      <c r="CT8" s="990"/>
      <c r="CU8" s="990"/>
      <c r="CV8" s="991"/>
      <c r="CW8" s="989" t="s">
        <v>492</v>
      </c>
      <c r="CX8" s="990"/>
      <c r="CY8" s="990"/>
      <c r="CZ8" s="990"/>
      <c r="DA8" s="991"/>
      <c r="DB8" s="989" t="s">
        <v>492</v>
      </c>
      <c r="DC8" s="990"/>
      <c r="DD8" s="990"/>
      <c r="DE8" s="990"/>
      <c r="DF8" s="991"/>
      <c r="DG8" s="989" t="s">
        <v>492</v>
      </c>
      <c r="DH8" s="990"/>
      <c r="DI8" s="990"/>
      <c r="DJ8" s="990"/>
      <c r="DK8" s="991"/>
      <c r="DL8" s="989" t="s">
        <v>492</v>
      </c>
      <c r="DM8" s="990"/>
      <c r="DN8" s="990"/>
      <c r="DO8" s="990"/>
      <c r="DP8" s="991"/>
      <c r="DQ8" s="989" t="s">
        <v>492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0</v>
      </c>
      <c r="CI9" s="990"/>
      <c r="CJ9" s="990"/>
      <c r="CK9" s="990"/>
      <c r="CL9" s="991"/>
      <c r="CM9" s="989">
        <v>9</v>
      </c>
      <c r="CN9" s="990"/>
      <c r="CO9" s="990"/>
      <c r="CP9" s="990"/>
      <c r="CQ9" s="991"/>
      <c r="CR9" s="989">
        <v>2</v>
      </c>
      <c r="CS9" s="990"/>
      <c r="CT9" s="990"/>
      <c r="CU9" s="990"/>
      <c r="CV9" s="991"/>
      <c r="CW9" s="989" t="s">
        <v>492</v>
      </c>
      <c r="CX9" s="990"/>
      <c r="CY9" s="990"/>
      <c r="CZ9" s="990"/>
      <c r="DA9" s="991"/>
      <c r="DB9" s="989" t="s">
        <v>492</v>
      </c>
      <c r="DC9" s="990"/>
      <c r="DD9" s="990"/>
      <c r="DE9" s="990"/>
      <c r="DF9" s="991"/>
      <c r="DG9" s="989" t="s">
        <v>492</v>
      </c>
      <c r="DH9" s="990"/>
      <c r="DI9" s="990"/>
      <c r="DJ9" s="990"/>
      <c r="DK9" s="991"/>
      <c r="DL9" s="989" t="s">
        <v>492</v>
      </c>
      <c r="DM9" s="990"/>
      <c r="DN9" s="990"/>
      <c r="DO9" s="990"/>
      <c r="DP9" s="991"/>
      <c r="DQ9" s="989" t="s">
        <v>492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194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1351</v>
      </c>
      <c r="R28" s="1051"/>
      <c r="S28" s="1051"/>
      <c r="T28" s="1051"/>
      <c r="U28" s="1051"/>
      <c r="V28" s="1051">
        <v>1329</v>
      </c>
      <c r="W28" s="1051"/>
      <c r="X28" s="1051"/>
      <c r="Y28" s="1051"/>
      <c r="Z28" s="1051"/>
      <c r="AA28" s="1051">
        <v>22</v>
      </c>
      <c r="AB28" s="1051"/>
      <c r="AC28" s="1051"/>
      <c r="AD28" s="1051"/>
      <c r="AE28" s="1052"/>
      <c r="AF28" s="1053">
        <v>21</v>
      </c>
      <c r="AG28" s="1051"/>
      <c r="AH28" s="1051"/>
      <c r="AI28" s="1051"/>
      <c r="AJ28" s="1054"/>
      <c r="AK28" s="1042">
        <v>110</v>
      </c>
      <c r="AL28" s="1043"/>
      <c r="AM28" s="1043"/>
      <c r="AN28" s="1043"/>
      <c r="AO28" s="1043"/>
      <c r="AP28" s="1043" t="s">
        <v>492</v>
      </c>
      <c r="AQ28" s="1043"/>
      <c r="AR28" s="1043"/>
      <c r="AS28" s="1043"/>
      <c r="AT28" s="1043"/>
      <c r="AU28" s="1043" t="s">
        <v>492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181</v>
      </c>
      <c r="R29" s="1039"/>
      <c r="S29" s="1039"/>
      <c r="T29" s="1039"/>
      <c r="U29" s="1039"/>
      <c r="V29" s="1039">
        <v>178</v>
      </c>
      <c r="W29" s="1039"/>
      <c r="X29" s="1039"/>
      <c r="Y29" s="1039"/>
      <c r="Z29" s="1039"/>
      <c r="AA29" s="1039">
        <v>3</v>
      </c>
      <c r="AB29" s="1039"/>
      <c r="AC29" s="1039"/>
      <c r="AD29" s="1039"/>
      <c r="AE29" s="1040"/>
      <c r="AF29" s="1035">
        <v>3</v>
      </c>
      <c r="AG29" s="1036"/>
      <c r="AH29" s="1036"/>
      <c r="AI29" s="1036"/>
      <c r="AJ29" s="1037"/>
      <c r="AK29" s="980">
        <v>52</v>
      </c>
      <c r="AL29" s="971"/>
      <c r="AM29" s="971"/>
      <c r="AN29" s="971"/>
      <c r="AO29" s="971"/>
      <c r="AP29" s="971" t="s">
        <v>492</v>
      </c>
      <c r="AQ29" s="971"/>
      <c r="AR29" s="971"/>
      <c r="AS29" s="971"/>
      <c r="AT29" s="971"/>
      <c r="AU29" s="971" t="s">
        <v>492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496</v>
      </c>
      <c r="R30" s="1039"/>
      <c r="S30" s="1039"/>
      <c r="T30" s="1039"/>
      <c r="U30" s="1039"/>
      <c r="V30" s="1039">
        <v>407</v>
      </c>
      <c r="W30" s="1039"/>
      <c r="X30" s="1039"/>
      <c r="Y30" s="1039"/>
      <c r="Z30" s="1039"/>
      <c r="AA30" s="1039">
        <v>90</v>
      </c>
      <c r="AB30" s="1039"/>
      <c r="AC30" s="1039"/>
      <c r="AD30" s="1039"/>
      <c r="AE30" s="1040"/>
      <c r="AF30" s="1035">
        <v>90</v>
      </c>
      <c r="AG30" s="1036"/>
      <c r="AH30" s="1036"/>
      <c r="AI30" s="1036"/>
      <c r="AJ30" s="1037"/>
      <c r="AK30" s="980">
        <v>608</v>
      </c>
      <c r="AL30" s="971"/>
      <c r="AM30" s="971"/>
      <c r="AN30" s="971"/>
      <c r="AO30" s="971"/>
      <c r="AP30" s="971">
        <v>2341</v>
      </c>
      <c r="AQ30" s="971"/>
      <c r="AR30" s="971"/>
      <c r="AS30" s="971"/>
      <c r="AT30" s="971"/>
      <c r="AU30" s="971">
        <v>1170</v>
      </c>
      <c r="AV30" s="971"/>
      <c r="AW30" s="971"/>
      <c r="AX30" s="971"/>
      <c r="AY30" s="971"/>
      <c r="AZ30" s="1041"/>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57</v>
      </c>
      <c r="R31" s="1039"/>
      <c r="S31" s="1039"/>
      <c r="T31" s="1039"/>
      <c r="U31" s="1039"/>
      <c r="V31" s="1039">
        <v>5</v>
      </c>
      <c r="W31" s="1039"/>
      <c r="X31" s="1039"/>
      <c r="Y31" s="1039"/>
      <c r="Z31" s="1039"/>
      <c r="AA31" s="1039">
        <v>52</v>
      </c>
      <c r="AB31" s="1039"/>
      <c r="AC31" s="1039"/>
      <c r="AD31" s="1039"/>
      <c r="AE31" s="1040"/>
      <c r="AF31" s="1035">
        <v>52</v>
      </c>
      <c r="AG31" s="1036"/>
      <c r="AH31" s="1036"/>
      <c r="AI31" s="1036"/>
      <c r="AJ31" s="1037"/>
      <c r="AK31" s="980" t="s">
        <v>492</v>
      </c>
      <c r="AL31" s="971"/>
      <c r="AM31" s="971"/>
      <c r="AN31" s="971"/>
      <c r="AO31" s="971"/>
      <c r="AP31" s="971" t="s">
        <v>492</v>
      </c>
      <c r="AQ31" s="971"/>
      <c r="AR31" s="971"/>
      <c r="AS31" s="971"/>
      <c r="AT31" s="971"/>
      <c r="AU31" s="971" t="s">
        <v>492</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140</v>
      </c>
      <c r="R32" s="1039"/>
      <c r="S32" s="1039"/>
      <c r="T32" s="1039"/>
      <c r="U32" s="1039"/>
      <c r="V32" s="1039">
        <v>61</v>
      </c>
      <c r="W32" s="1039"/>
      <c r="X32" s="1039"/>
      <c r="Y32" s="1039"/>
      <c r="Z32" s="1039"/>
      <c r="AA32" s="1039">
        <v>79</v>
      </c>
      <c r="AB32" s="1039"/>
      <c r="AC32" s="1039"/>
      <c r="AD32" s="1039"/>
      <c r="AE32" s="1040"/>
      <c r="AF32" s="1035">
        <v>79</v>
      </c>
      <c r="AG32" s="1036"/>
      <c r="AH32" s="1036"/>
      <c r="AI32" s="1036"/>
      <c r="AJ32" s="1037"/>
      <c r="AK32" s="980">
        <v>40</v>
      </c>
      <c r="AL32" s="971"/>
      <c r="AM32" s="971"/>
      <c r="AN32" s="971"/>
      <c r="AO32" s="971"/>
      <c r="AP32" s="971">
        <v>657</v>
      </c>
      <c r="AQ32" s="971"/>
      <c r="AR32" s="971"/>
      <c r="AS32" s="971"/>
      <c r="AT32" s="971"/>
      <c r="AU32" s="971">
        <v>35</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60</v>
      </c>
      <c r="R33" s="1039"/>
      <c r="S33" s="1039"/>
      <c r="T33" s="1039"/>
      <c r="U33" s="1039"/>
      <c r="V33" s="1039">
        <v>51</v>
      </c>
      <c r="W33" s="1039"/>
      <c r="X33" s="1039"/>
      <c r="Y33" s="1039"/>
      <c r="Z33" s="1039"/>
      <c r="AA33" s="1039">
        <v>10</v>
      </c>
      <c r="AB33" s="1039"/>
      <c r="AC33" s="1039"/>
      <c r="AD33" s="1039"/>
      <c r="AE33" s="1040"/>
      <c r="AF33" s="1035">
        <v>10</v>
      </c>
      <c r="AG33" s="1036"/>
      <c r="AH33" s="1036"/>
      <c r="AI33" s="1036"/>
      <c r="AJ33" s="1037"/>
      <c r="AK33" s="980">
        <v>35</v>
      </c>
      <c r="AL33" s="971"/>
      <c r="AM33" s="971"/>
      <c r="AN33" s="971"/>
      <c r="AO33" s="971"/>
      <c r="AP33" s="971">
        <v>159</v>
      </c>
      <c r="AQ33" s="971"/>
      <c r="AR33" s="971"/>
      <c r="AS33" s="971"/>
      <c r="AT33" s="971"/>
      <c r="AU33" s="971">
        <v>149</v>
      </c>
      <c r="AV33" s="971"/>
      <c r="AW33" s="971"/>
      <c r="AX33" s="971"/>
      <c r="AY33" s="971"/>
      <c r="AZ33" s="1041"/>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209</v>
      </c>
      <c r="R34" s="1039"/>
      <c r="S34" s="1039"/>
      <c r="T34" s="1039"/>
      <c r="U34" s="1039"/>
      <c r="V34" s="1039">
        <v>176</v>
      </c>
      <c r="W34" s="1039"/>
      <c r="X34" s="1039"/>
      <c r="Y34" s="1039"/>
      <c r="Z34" s="1039"/>
      <c r="AA34" s="1039">
        <v>33</v>
      </c>
      <c r="AB34" s="1039"/>
      <c r="AC34" s="1039"/>
      <c r="AD34" s="1039"/>
      <c r="AE34" s="1040"/>
      <c r="AF34" s="1035">
        <v>33</v>
      </c>
      <c r="AG34" s="1036"/>
      <c r="AH34" s="1036"/>
      <c r="AI34" s="1036"/>
      <c r="AJ34" s="1037"/>
      <c r="AK34" s="980">
        <v>100</v>
      </c>
      <c r="AL34" s="971"/>
      <c r="AM34" s="971"/>
      <c r="AN34" s="971"/>
      <c r="AO34" s="971"/>
      <c r="AP34" s="971">
        <v>913</v>
      </c>
      <c r="AQ34" s="971"/>
      <c r="AR34" s="971"/>
      <c r="AS34" s="971"/>
      <c r="AT34" s="971"/>
      <c r="AU34" s="971">
        <v>600</v>
      </c>
      <c r="AV34" s="971"/>
      <c r="AW34" s="971"/>
      <c r="AX34" s="971"/>
      <c r="AY34" s="971"/>
      <c r="AZ34" s="1041"/>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186</v>
      </c>
      <c r="R35" s="1039"/>
      <c r="S35" s="1039"/>
      <c r="T35" s="1039"/>
      <c r="U35" s="1039"/>
      <c r="V35" s="1039">
        <v>168</v>
      </c>
      <c r="W35" s="1039"/>
      <c r="X35" s="1039"/>
      <c r="Y35" s="1039"/>
      <c r="Z35" s="1039"/>
      <c r="AA35" s="1039">
        <v>19</v>
      </c>
      <c r="AB35" s="1039"/>
      <c r="AC35" s="1039"/>
      <c r="AD35" s="1039"/>
      <c r="AE35" s="1040"/>
      <c r="AF35" s="1035">
        <v>19</v>
      </c>
      <c r="AG35" s="1036"/>
      <c r="AH35" s="1036"/>
      <c r="AI35" s="1036"/>
      <c r="AJ35" s="1037"/>
      <c r="AK35" s="980">
        <v>71</v>
      </c>
      <c r="AL35" s="971"/>
      <c r="AM35" s="971"/>
      <c r="AN35" s="971"/>
      <c r="AO35" s="971"/>
      <c r="AP35" s="971">
        <v>905</v>
      </c>
      <c r="AQ35" s="971"/>
      <c r="AR35" s="971"/>
      <c r="AS35" s="971"/>
      <c r="AT35" s="971"/>
      <c r="AU35" s="971">
        <v>613</v>
      </c>
      <c r="AV35" s="971"/>
      <c r="AW35" s="971"/>
      <c r="AX35" s="971"/>
      <c r="AY35" s="971"/>
      <c r="AZ35" s="1041"/>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400</v>
      </c>
      <c r="C36" s="1031"/>
      <c r="D36" s="1031"/>
      <c r="E36" s="1031"/>
      <c r="F36" s="1031"/>
      <c r="G36" s="1031"/>
      <c r="H36" s="1031"/>
      <c r="I36" s="1031"/>
      <c r="J36" s="1031"/>
      <c r="K36" s="1031"/>
      <c r="L36" s="1031"/>
      <c r="M36" s="1031"/>
      <c r="N36" s="1031"/>
      <c r="O36" s="1031"/>
      <c r="P36" s="1032"/>
      <c r="Q36" s="1038">
        <v>73</v>
      </c>
      <c r="R36" s="1039"/>
      <c r="S36" s="1039"/>
      <c r="T36" s="1039"/>
      <c r="U36" s="1039"/>
      <c r="V36" s="1039">
        <v>70</v>
      </c>
      <c r="W36" s="1039"/>
      <c r="X36" s="1039"/>
      <c r="Y36" s="1039"/>
      <c r="Z36" s="1039"/>
      <c r="AA36" s="1039">
        <v>3</v>
      </c>
      <c r="AB36" s="1039"/>
      <c r="AC36" s="1039"/>
      <c r="AD36" s="1039"/>
      <c r="AE36" s="1040"/>
      <c r="AF36" s="1035">
        <v>3</v>
      </c>
      <c r="AG36" s="1036"/>
      <c r="AH36" s="1036"/>
      <c r="AI36" s="1036"/>
      <c r="AJ36" s="1037"/>
      <c r="AK36" s="980" t="s">
        <v>492</v>
      </c>
      <c r="AL36" s="971"/>
      <c r="AM36" s="971"/>
      <c r="AN36" s="971"/>
      <c r="AO36" s="971"/>
      <c r="AP36" s="971">
        <v>203</v>
      </c>
      <c r="AQ36" s="971"/>
      <c r="AR36" s="971"/>
      <c r="AS36" s="971"/>
      <c r="AT36" s="971"/>
      <c r="AU36" s="971" t="s">
        <v>492</v>
      </c>
      <c r="AV36" s="971"/>
      <c r="AW36" s="971"/>
      <c r="AX36" s="971"/>
      <c r="AY36" s="971"/>
      <c r="AZ36" s="1041"/>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309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1897</v>
      </c>
      <c r="R68" s="982"/>
      <c r="S68" s="982"/>
      <c r="T68" s="982"/>
      <c r="U68" s="982"/>
      <c r="V68" s="982">
        <v>1841</v>
      </c>
      <c r="W68" s="982"/>
      <c r="X68" s="982"/>
      <c r="Y68" s="982"/>
      <c r="Z68" s="982"/>
      <c r="AA68" s="982">
        <v>57</v>
      </c>
      <c r="AB68" s="982"/>
      <c r="AC68" s="982"/>
      <c r="AD68" s="982"/>
      <c r="AE68" s="982"/>
      <c r="AF68" s="982">
        <v>57</v>
      </c>
      <c r="AG68" s="982"/>
      <c r="AH68" s="982"/>
      <c r="AI68" s="982"/>
      <c r="AJ68" s="982"/>
      <c r="AK68" s="982" t="s">
        <v>492</v>
      </c>
      <c r="AL68" s="982"/>
      <c r="AM68" s="982"/>
      <c r="AN68" s="982"/>
      <c r="AO68" s="982"/>
      <c r="AP68" s="982" t="s">
        <v>492</v>
      </c>
      <c r="AQ68" s="982"/>
      <c r="AR68" s="982"/>
      <c r="AS68" s="982"/>
      <c r="AT68" s="982"/>
      <c r="AU68" s="982" t="s">
        <v>492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226</v>
      </c>
      <c r="R69" s="971"/>
      <c r="S69" s="971"/>
      <c r="T69" s="971"/>
      <c r="U69" s="971"/>
      <c r="V69" s="971">
        <v>209</v>
      </c>
      <c r="W69" s="971"/>
      <c r="X69" s="971"/>
      <c r="Y69" s="971"/>
      <c r="Z69" s="971"/>
      <c r="AA69" s="971">
        <v>17</v>
      </c>
      <c r="AB69" s="971"/>
      <c r="AC69" s="971"/>
      <c r="AD69" s="971"/>
      <c r="AE69" s="971"/>
      <c r="AF69" s="971">
        <v>17</v>
      </c>
      <c r="AG69" s="971"/>
      <c r="AH69" s="971"/>
      <c r="AI69" s="971"/>
      <c r="AJ69" s="971"/>
      <c r="AK69" s="971" t="s">
        <v>492</v>
      </c>
      <c r="AL69" s="971"/>
      <c r="AM69" s="971"/>
      <c r="AN69" s="971"/>
      <c r="AO69" s="971"/>
      <c r="AP69" s="971" t="s">
        <v>492</v>
      </c>
      <c r="AQ69" s="971"/>
      <c r="AR69" s="971"/>
      <c r="AS69" s="971"/>
      <c r="AT69" s="971"/>
      <c r="AU69" s="971" t="s">
        <v>492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5705</v>
      </c>
      <c r="R70" s="971"/>
      <c r="S70" s="971"/>
      <c r="T70" s="971"/>
      <c r="U70" s="971"/>
      <c r="V70" s="971">
        <v>5625</v>
      </c>
      <c r="W70" s="971"/>
      <c r="X70" s="971"/>
      <c r="Y70" s="971"/>
      <c r="Z70" s="971"/>
      <c r="AA70" s="971">
        <v>80</v>
      </c>
      <c r="AB70" s="971"/>
      <c r="AC70" s="971"/>
      <c r="AD70" s="971"/>
      <c r="AE70" s="971"/>
      <c r="AF70" s="971">
        <v>80</v>
      </c>
      <c r="AG70" s="971"/>
      <c r="AH70" s="971"/>
      <c r="AI70" s="971"/>
      <c r="AJ70" s="971"/>
      <c r="AK70" s="971">
        <v>110</v>
      </c>
      <c r="AL70" s="971"/>
      <c r="AM70" s="971"/>
      <c r="AN70" s="971"/>
      <c r="AO70" s="971"/>
      <c r="AP70" s="971">
        <v>55</v>
      </c>
      <c r="AQ70" s="971"/>
      <c r="AR70" s="971"/>
      <c r="AS70" s="971"/>
      <c r="AT70" s="971"/>
      <c r="AU70" s="971">
        <v>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563</v>
      </c>
      <c r="R71" s="971"/>
      <c r="S71" s="971"/>
      <c r="T71" s="971"/>
      <c r="U71" s="971"/>
      <c r="V71" s="971">
        <v>559</v>
      </c>
      <c r="W71" s="971"/>
      <c r="X71" s="971"/>
      <c r="Y71" s="971"/>
      <c r="Z71" s="971"/>
      <c r="AA71" s="971">
        <v>4</v>
      </c>
      <c r="AB71" s="971"/>
      <c r="AC71" s="971"/>
      <c r="AD71" s="971"/>
      <c r="AE71" s="971"/>
      <c r="AF71" s="971">
        <v>4</v>
      </c>
      <c r="AG71" s="971"/>
      <c r="AH71" s="971"/>
      <c r="AI71" s="971"/>
      <c r="AJ71" s="971"/>
      <c r="AK71" s="971">
        <v>41</v>
      </c>
      <c r="AL71" s="971"/>
      <c r="AM71" s="971"/>
      <c r="AN71" s="971"/>
      <c r="AO71" s="971"/>
      <c r="AP71" s="971" t="s">
        <v>492</v>
      </c>
      <c r="AQ71" s="971"/>
      <c r="AR71" s="971"/>
      <c r="AS71" s="971"/>
      <c r="AT71" s="971"/>
      <c r="AU71" s="971" t="s">
        <v>492</v>
      </c>
      <c r="AV71" s="971"/>
      <c r="AW71" s="971"/>
      <c r="AX71" s="971"/>
      <c r="AY71" s="971"/>
      <c r="AZ71" s="972" t="s">
        <v>562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3410</v>
      </c>
      <c r="R72" s="971"/>
      <c r="S72" s="971"/>
      <c r="T72" s="971"/>
      <c r="U72" s="971"/>
      <c r="V72" s="971">
        <v>3210</v>
      </c>
      <c r="W72" s="971"/>
      <c r="X72" s="971"/>
      <c r="Y72" s="971"/>
      <c r="Z72" s="971"/>
      <c r="AA72" s="971">
        <v>200</v>
      </c>
      <c r="AB72" s="971"/>
      <c r="AC72" s="971"/>
      <c r="AD72" s="971"/>
      <c r="AE72" s="971"/>
      <c r="AF72" s="971">
        <v>200</v>
      </c>
      <c r="AG72" s="971"/>
      <c r="AH72" s="971"/>
      <c r="AI72" s="971"/>
      <c r="AJ72" s="971"/>
      <c r="AK72" s="971">
        <v>445</v>
      </c>
      <c r="AL72" s="971"/>
      <c r="AM72" s="971"/>
      <c r="AN72" s="971"/>
      <c r="AO72" s="971"/>
      <c r="AP72" s="971" t="s">
        <v>492</v>
      </c>
      <c r="AQ72" s="971"/>
      <c r="AR72" s="971"/>
      <c r="AS72" s="971"/>
      <c r="AT72" s="971"/>
      <c r="AU72" s="971" t="s">
        <v>492</v>
      </c>
      <c r="AV72" s="971"/>
      <c r="AW72" s="971"/>
      <c r="AX72" s="971"/>
      <c r="AY72" s="971"/>
      <c r="AZ72" s="972" t="s">
        <v>563</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115</v>
      </c>
      <c r="R73" s="971"/>
      <c r="S73" s="971"/>
      <c r="T73" s="971"/>
      <c r="U73" s="971"/>
      <c r="V73" s="971">
        <v>107</v>
      </c>
      <c r="W73" s="971"/>
      <c r="X73" s="971"/>
      <c r="Y73" s="971"/>
      <c r="Z73" s="971"/>
      <c r="AA73" s="971">
        <v>8</v>
      </c>
      <c r="AB73" s="971"/>
      <c r="AC73" s="971"/>
      <c r="AD73" s="971"/>
      <c r="AE73" s="971"/>
      <c r="AF73" s="971">
        <v>8</v>
      </c>
      <c r="AG73" s="971"/>
      <c r="AH73" s="971"/>
      <c r="AI73" s="971"/>
      <c r="AJ73" s="971"/>
      <c r="AK73" s="971">
        <v>34</v>
      </c>
      <c r="AL73" s="971"/>
      <c r="AM73" s="971"/>
      <c r="AN73" s="971"/>
      <c r="AO73" s="971"/>
      <c r="AP73" s="971" t="s">
        <v>492</v>
      </c>
      <c r="AQ73" s="971"/>
      <c r="AR73" s="971"/>
      <c r="AS73" s="971"/>
      <c r="AT73" s="971"/>
      <c r="AU73" s="971" t="s">
        <v>492</v>
      </c>
      <c r="AV73" s="971"/>
      <c r="AW73" s="971"/>
      <c r="AX73" s="971"/>
      <c r="AY73" s="971"/>
      <c r="AZ73" s="972" t="s">
        <v>562</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88193</v>
      </c>
      <c r="R74" s="971"/>
      <c r="S74" s="971"/>
      <c r="T74" s="971"/>
      <c r="U74" s="971"/>
      <c r="V74" s="971">
        <v>87571</v>
      </c>
      <c r="W74" s="971"/>
      <c r="X74" s="971"/>
      <c r="Y74" s="971"/>
      <c r="Z74" s="971"/>
      <c r="AA74" s="971">
        <v>622</v>
      </c>
      <c r="AB74" s="971"/>
      <c r="AC74" s="971"/>
      <c r="AD74" s="971"/>
      <c r="AE74" s="971"/>
      <c r="AF74" s="971">
        <v>622</v>
      </c>
      <c r="AG74" s="971"/>
      <c r="AH74" s="971"/>
      <c r="AI74" s="971"/>
      <c r="AJ74" s="971"/>
      <c r="AK74" s="971">
        <v>242</v>
      </c>
      <c r="AL74" s="971"/>
      <c r="AM74" s="971"/>
      <c r="AN74" s="971"/>
      <c r="AO74" s="971"/>
      <c r="AP74" s="971" t="s">
        <v>492</v>
      </c>
      <c r="AQ74" s="971"/>
      <c r="AR74" s="971"/>
      <c r="AS74" s="971"/>
      <c r="AT74" s="971"/>
      <c r="AU74" s="971" t="s">
        <v>492</v>
      </c>
      <c r="AV74" s="971"/>
      <c r="AW74" s="971"/>
      <c r="AX74" s="971"/>
      <c r="AY74" s="971"/>
      <c r="AZ74" s="972" t="s">
        <v>564</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295</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295</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295</v>
      </c>
      <c r="DR109" s="896"/>
      <c r="DS109" s="896"/>
      <c r="DT109" s="896"/>
      <c r="DU109" s="897"/>
      <c r="DV109" s="898" t="s">
        <v>417</v>
      </c>
      <c r="DW109" s="896"/>
      <c r="DX109" s="896"/>
      <c r="DY109" s="896"/>
      <c r="DZ109" s="929"/>
    </row>
    <row r="110" spans="1:131" s="230" customFormat="1" ht="26.25" customHeight="1" x14ac:dyDescent="0.15">
      <c r="A110" s="809" t="s">
        <v>419</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649651</v>
      </c>
      <c r="AB110" s="889"/>
      <c r="AC110" s="889"/>
      <c r="AD110" s="889"/>
      <c r="AE110" s="890"/>
      <c r="AF110" s="891">
        <v>658136</v>
      </c>
      <c r="AG110" s="889"/>
      <c r="AH110" s="889"/>
      <c r="AI110" s="889"/>
      <c r="AJ110" s="890"/>
      <c r="AK110" s="891">
        <v>641305</v>
      </c>
      <c r="AL110" s="889"/>
      <c r="AM110" s="889"/>
      <c r="AN110" s="889"/>
      <c r="AO110" s="890"/>
      <c r="AP110" s="892">
        <v>16.100000000000001</v>
      </c>
      <c r="AQ110" s="893"/>
      <c r="AR110" s="893"/>
      <c r="AS110" s="893"/>
      <c r="AT110" s="894"/>
      <c r="AU110" s="930" t="s">
        <v>69</v>
      </c>
      <c r="AV110" s="931"/>
      <c r="AW110" s="931"/>
      <c r="AX110" s="931"/>
      <c r="AY110" s="931"/>
      <c r="AZ110" s="860" t="s">
        <v>420</v>
      </c>
      <c r="BA110" s="810"/>
      <c r="BB110" s="810"/>
      <c r="BC110" s="810"/>
      <c r="BD110" s="810"/>
      <c r="BE110" s="810"/>
      <c r="BF110" s="810"/>
      <c r="BG110" s="810"/>
      <c r="BH110" s="810"/>
      <c r="BI110" s="810"/>
      <c r="BJ110" s="810"/>
      <c r="BK110" s="810"/>
      <c r="BL110" s="810"/>
      <c r="BM110" s="810"/>
      <c r="BN110" s="810"/>
      <c r="BO110" s="810"/>
      <c r="BP110" s="811"/>
      <c r="BQ110" s="861">
        <v>6353878</v>
      </c>
      <c r="BR110" s="842"/>
      <c r="BS110" s="842"/>
      <c r="BT110" s="842"/>
      <c r="BU110" s="842"/>
      <c r="BV110" s="842">
        <v>5954601</v>
      </c>
      <c r="BW110" s="842"/>
      <c r="BX110" s="842"/>
      <c r="BY110" s="842"/>
      <c r="BZ110" s="842"/>
      <c r="CA110" s="842">
        <v>5904834</v>
      </c>
      <c r="CB110" s="842"/>
      <c r="CC110" s="842"/>
      <c r="CD110" s="842"/>
      <c r="CE110" s="842"/>
      <c r="CF110" s="866">
        <v>148.6</v>
      </c>
      <c r="CG110" s="867"/>
      <c r="CH110" s="867"/>
      <c r="CI110" s="867"/>
      <c r="CJ110" s="867"/>
      <c r="CK110" s="926" t="s">
        <v>421</v>
      </c>
      <c r="CL110" s="819"/>
      <c r="CM110" s="860" t="s">
        <v>422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424</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428</v>
      </c>
      <c r="BA112" s="752"/>
      <c r="BB112" s="752"/>
      <c r="BC112" s="752"/>
      <c r="BD112" s="752"/>
      <c r="BE112" s="752"/>
      <c r="BF112" s="752"/>
      <c r="BG112" s="752"/>
      <c r="BH112" s="752"/>
      <c r="BI112" s="752"/>
      <c r="BJ112" s="752"/>
      <c r="BK112" s="752"/>
      <c r="BL112" s="752"/>
      <c r="BM112" s="752"/>
      <c r="BN112" s="752"/>
      <c r="BO112" s="752"/>
      <c r="BP112" s="753"/>
      <c r="BQ112" s="789">
        <v>2884184</v>
      </c>
      <c r="BR112" s="790"/>
      <c r="BS112" s="790"/>
      <c r="BT112" s="790"/>
      <c r="BU112" s="790"/>
      <c r="BV112" s="790">
        <v>2722471</v>
      </c>
      <c r="BW112" s="790"/>
      <c r="BX112" s="790"/>
      <c r="BY112" s="790"/>
      <c r="BZ112" s="790"/>
      <c r="CA112" s="790">
        <v>2567684</v>
      </c>
      <c r="CB112" s="790"/>
      <c r="CC112" s="790"/>
      <c r="CD112" s="790"/>
      <c r="CE112" s="790"/>
      <c r="CF112" s="875">
        <v>64.599999999999994</v>
      </c>
      <c r="CG112" s="876"/>
      <c r="CH112" s="876"/>
      <c r="CI112" s="876"/>
      <c r="CJ112" s="876"/>
      <c r="CK112" s="927"/>
      <c r="CL112" s="821"/>
      <c r="CM112" s="817"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315170</v>
      </c>
      <c r="AB113" s="919"/>
      <c r="AC113" s="919"/>
      <c r="AD113" s="919"/>
      <c r="AE113" s="920"/>
      <c r="AF113" s="921">
        <v>309630</v>
      </c>
      <c r="AG113" s="919"/>
      <c r="AH113" s="919"/>
      <c r="AI113" s="919"/>
      <c r="AJ113" s="920"/>
      <c r="AK113" s="921">
        <v>329659</v>
      </c>
      <c r="AL113" s="919"/>
      <c r="AM113" s="919"/>
      <c r="AN113" s="919"/>
      <c r="AO113" s="920"/>
      <c r="AP113" s="922">
        <v>8.3000000000000007</v>
      </c>
      <c r="AQ113" s="923"/>
      <c r="AR113" s="923"/>
      <c r="AS113" s="923"/>
      <c r="AT113" s="924"/>
      <c r="AU113" s="932"/>
      <c r="AV113" s="933"/>
      <c r="AW113" s="933"/>
      <c r="AX113" s="933"/>
      <c r="AY113" s="933"/>
      <c r="AZ113" s="817" t="s">
        <v>431</v>
      </c>
      <c r="BA113" s="752"/>
      <c r="BB113" s="752"/>
      <c r="BC113" s="752"/>
      <c r="BD113" s="752"/>
      <c r="BE113" s="752"/>
      <c r="BF113" s="752"/>
      <c r="BG113" s="752"/>
      <c r="BH113" s="752"/>
      <c r="BI113" s="752"/>
      <c r="BJ113" s="752"/>
      <c r="BK113" s="752"/>
      <c r="BL113" s="752"/>
      <c r="BM113" s="752"/>
      <c r="BN113" s="752"/>
      <c r="BO113" s="752"/>
      <c r="BP113" s="753"/>
      <c r="BQ113" s="789">
        <v>64525</v>
      </c>
      <c r="BR113" s="790"/>
      <c r="BS113" s="790"/>
      <c r="BT113" s="790"/>
      <c r="BU113" s="790"/>
      <c r="BV113" s="790">
        <v>56608</v>
      </c>
      <c r="BW113" s="790"/>
      <c r="BX113" s="790"/>
      <c r="BY113" s="790"/>
      <c r="BZ113" s="790"/>
      <c r="CA113" s="790">
        <v>55246</v>
      </c>
      <c r="CB113" s="790"/>
      <c r="CC113" s="790"/>
      <c r="CD113" s="790"/>
      <c r="CE113" s="790"/>
      <c r="CF113" s="875">
        <v>1.4</v>
      </c>
      <c r="CG113" s="876"/>
      <c r="CH113" s="876"/>
      <c r="CI113" s="876"/>
      <c r="CJ113" s="876"/>
      <c r="CK113" s="927"/>
      <c r="CL113" s="821"/>
      <c r="CM113" s="817"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24358</v>
      </c>
      <c r="AB114" s="780"/>
      <c r="AC114" s="780"/>
      <c r="AD114" s="780"/>
      <c r="AE114" s="781"/>
      <c r="AF114" s="782">
        <v>21785</v>
      </c>
      <c r="AG114" s="780"/>
      <c r="AH114" s="780"/>
      <c r="AI114" s="780"/>
      <c r="AJ114" s="781"/>
      <c r="AK114" s="782">
        <v>22100</v>
      </c>
      <c r="AL114" s="780"/>
      <c r="AM114" s="780"/>
      <c r="AN114" s="780"/>
      <c r="AO114" s="781"/>
      <c r="AP114" s="824">
        <v>0.6</v>
      </c>
      <c r="AQ114" s="825"/>
      <c r="AR114" s="825"/>
      <c r="AS114" s="825"/>
      <c r="AT114" s="826"/>
      <c r="AU114" s="932"/>
      <c r="AV114" s="933"/>
      <c r="AW114" s="933"/>
      <c r="AX114" s="933"/>
      <c r="AY114" s="933"/>
      <c r="AZ114" s="817" t="s">
        <v>434</v>
      </c>
      <c r="BA114" s="752"/>
      <c r="BB114" s="752"/>
      <c r="BC114" s="752"/>
      <c r="BD114" s="752"/>
      <c r="BE114" s="752"/>
      <c r="BF114" s="752"/>
      <c r="BG114" s="752"/>
      <c r="BH114" s="752"/>
      <c r="BI114" s="752"/>
      <c r="BJ114" s="752"/>
      <c r="BK114" s="752"/>
      <c r="BL114" s="752"/>
      <c r="BM114" s="752"/>
      <c r="BN114" s="752"/>
      <c r="BO114" s="752"/>
      <c r="BP114" s="753"/>
      <c r="BQ114" s="789">
        <v>272145</v>
      </c>
      <c r="BR114" s="790"/>
      <c r="BS114" s="790"/>
      <c r="BT114" s="790"/>
      <c r="BU114" s="790"/>
      <c r="BV114" s="790">
        <v>287829</v>
      </c>
      <c r="BW114" s="790"/>
      <c r="BX114" s="790"/>
      <c r="BY114" s="790"/>
      <c r="BZ114" s="790"/>
      <c r="CA114" s="790">
        <v>342994</v>
      </c>
      <c r="CB114" s="790"/>
      <c r="CC114" s="790"/>
      <c r="CD114" s="790"/>
      <c r="CE114" s="790"/>
      <c r="CF114" s="875">
        <v>8.6</v>
      </c>
      <c r="CG114" s="876"/>
      <c r="CH114" s="876"/>
      <c r="CI114" s="876"/>
      <c r="CJ114" s="876"/>
      <c r="CK114" s="927"/>
      <c r="CL114" s="821"/>
      <c r="CM114" s="817"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v>
      </c>
      <c r="AB115" s="919"/>
      <c r="AC115" s="919"/>
      <c r="AD115" s="919"/>
      <c r="AE115" s="920"/>
      <c r="AF115" s="921">
        <v>3</v>
      </c>
      <c r="AG115" s="919"/>
      <c r="AH115" s="919"/>
      <c r="AI115" s="919"/>
      <c r="AJ115" s="920"/>
      <c r="AK115" s="921">
        <v>3</v>
      </c>
      <c r="AL115" s="919"/>
      <c r="AM115" s="919"/>
      <c r="AN115" s="919"/>
      <c r="AO115" s="920"/>
      <c r="AP115" s="922">
        <v>0</v>
      </c>
      <c r="AQ115" s="923"/>
      <c r="AR115" s="923"/>
      <c r="AS115" s="923"/>
      <c r="AT115" s="924"/>
      <c r="AU115" s="932"/>
      <c r="AV115" s="933"/>
      <c r="AW115" s="933"/>
      <c r="AX115" s="933"/>
      <c r="AY115" s="933"/>
      <c r="AZ115" s="817" t="s">
        <v>437</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989189</v>
      </c>
      <c r="AB117" s="903"/>
      <c r="AC117" s="903"/>
      <c r="AD117" s="903"/>
      <c r="AE117" s="904"/>
      <c r="AF117" s="905">
        <v>989554</v>
      </c>
      <c r="AG117" s="903"/>
      <c r="AH117" s="903"/>
      <c r="AI117" s="903"/>
      <c r="AJ117" s="904"/>
      <c r="AK117" s="905">
        <v>993067</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295</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447</v>
      </c>
      <c r="BP119" s="878"/>
      <c r="BQ119" s="879">
        <v>9574732</v>
      </c>
      <c r="BR119" s="845"/>
      <c r="BS119" s="845"/>
      <c r="BT119" s="845"/>
      <c r="BU119" s="845"/>
      <c r="BV119" s="845">
        <v>9021509</v>
      </c>
      <c r="BW119" s="845"/>
      <c r="BX119" s="845"/>
      <c r="BY119" s="845"/>
      <c r="BZ119" s="845"/>
      <c r="CA119" s="845">
        <v>8870758</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10"/>
      <c r="BB120" s="810"/>
      <c r="BC120" s="810"/>
      <c r="BD120" s="810"/>
      <c r="BE120" s="810"/>
      <c r="BF120" s="810"/>
      <c r="BG120" s="810"/>
      <c r="BH120" s="810"/>
      <c r="BI120" s="810"/>
      <c r="BJ120" s="810"/>
      <c r="BK120" s="810"/>
      <c r="BL120" s="810"/>
      <c r="BM120" s="810"/>
      <c r="BN120" s="810"/>
      <c r="BO120" s="810"/>
      <c r="BP120" s="811"/>
      <c r="BQ120" s="861">
        <v>2324177</v>
      </c>
      <c r="BR120" s="842"/>
      <c r="BS120" s="842"/>
      <c r="BT120" s="842"/>
      <c r="BU120" s="842"/>
      <c r="BV120" s="842">
        <v>2351516</v>
      </c>
      <c r="BW120" s="842"/>
      <c r="BX120" s="842"/>
      <c r="BY120" s="842"/>
      <c r="BZ120" s="842"/>
      <c r="CA120" s="842">
        <v>2116873</v>
      </c>
      <c r="CB120" s="842"/>
      <c r="CC120" s="842"/>
      <c r="CD120" s="842"/>
      <c r="CE120" s="842"/>
      <c r="CF120" s="866">
        <v>53.3</v>
      </c>
      <c r="CG120" s="867"/>
      <c r="CH120" s="867"/>
      <c r="CI120" s="867"/>
      <c r="CJ120" s="867"/>
      <c r="CK120" s="868" t="s">
        <v>451</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1333401</v>
      </c>
      <c r="DH120" s="842"/>
      <c r="DI120" s="842"/>
      <c r="DJ120" s="842"/>
      <c r="DK120" s="842"/>
      <c r="DL120" s="842">
        <v>1269746</v>
      </c>
      <c r="DM120" s="842"/>
      <c r="DN120" s="842"/>
      <c r="DO120" s="842"/>
      <c r="DP120" s="842"/>
      <c r="DQ120" s="842">
        <v>1170495</v>
      </c>
      <c r="DR120" s="842"/>
      <c r="DS120" s="842"/>
      <c r="DT120" s="842"/>
      <c r="DU120" s="842"/>
      <c r="DV120" s="843">
        <v>29.5</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453</v>
      </c>
      <c r="BA121" s="752"/>
      <c r="BB121" s="752"/>
      <c r="BC121" s="752"/>
      <c r="BD121" s="752"/>
      <c r="BE121" s="752"/>
      <c r="BF121" s="752"/>
      <c r="BG121" s="752"/>
      <c r="BH121" s="752"/>
      <c r="BI121" s="752"/>
      <c r="BJ121" s="752"/>
      <c r="BK121" s="752"/>
      <c r="BL121" s="752"/>
      <c r="BM121" s="752"/>
      <c r="BN121" s="752"/>
      <c r="BO121" s="752"/>
      <c r="BP121" s="753"/>
      <c r="BQ121" s="789">
        <v>18371</v>
      </c>
      <c r="BR121" s="790"/>
      <c r="BS121" s="790"/>
      <c r="BT121" s="790"/>
      <c r="BU121" s="790"/>
      <c r="BV121" s="790">
        <v>19456</v>
      </c>
      <c r="BW121" s="790"/>
      <c r="BX121" s="790"/>
      <c r="BY121" s="790"/>
      <c r="BZ121" s="790"/>
      <c r="CA121" s="790">
        <v>18798</v>
      </c>
      <c r="CB121" s="790"/>
      <c r="CC121" s="790"/>
      <c r="CD121" s="790"/>
      <c r="CE121" s="790"/>
      <c r="CF121" s="875">
        <v>0.5</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789">
        <v>693924</v>
      </c>
      <c r="DH121" s="790"/>
      <c r="DI121" s="790"/>
      <c r="DJ121" s="790"/>
      <c r="DK121" s="790"/>
      <c r="DL121" s="790">
        <v>640871</v>
      </c>
      <c r="DM121" s="790"/>
      <c r="DN121" s="790"/>
      <c r="DO121" s="790"/>
      <c r="DP121" s="790"/>
      <c r="DQ121" s="790">
        <v>612993</v>
      </c>
      <c r="DR121" s="790"/>
      <c r="DS121" s="790"/>
      <c r="DT121" s="790"/>
      <c r="DU121" s="790"/>
      <c r="DV121" s="796">
        <v>15.4</v>
      </c>
      <c r="DW121" s="796"/>
      <c r="DX121" s="796"/>
      <c r="DY121" s="796"/>
      <c r="DZ121" s="797"/>
    </row>
    <row r="122" spans="1:130" s="230" customFormat="1" ht="26.25" customHeight="1" x14ac:dyDescent="0.15">
      <c r="A122" s="820"/>
      <c r="B122" s="821"/>
      <c r="C122" s="817"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6747396</v>
      </c>
      <c r="BR122" s="845"/>
      <c r="BS122" s="845"/>
      <c r="BT122" s="845"/>
      <c r="BU122" s="845"/>
      <c r="BV122" s="845">
        <v>6405960</v>
      </c>
      <c r="BW122" s="845"/>
      <c r="BX122" s="845"/>
      <c r="BY122" s="845"/>
      <c r="BZ122" s="845"/>
      <c r="CA122" s="845">
        <v>6248503</v>
      </c>
      <c r="CB122" s="845"/>
      <c r="CC122" s="845"/>
      <c r="CD122" s="845"/>
      <c r="CE122" s="845"/>
      <c r="CF122" s="846">
        <v>157.19999999999999</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789">
        <v>651749</v>
      </c>
      <c r="DH122" s="790"/>
      <c r="DI122" s="790"/>
      <c r="DJ122" s="790"/>
      <c r="DK122" s="790"/>
      <c r="DL122" s="790">
        <v>612553</v>
      </c>
      <c r="DM122" s="790"/>
      <c r="DN122" s="790"/>
      <c r="DO122" s="790"/>
      <c r="DP122" s="790"/>
      <c r="DQ122" s="790">
        <v>600013</v>
      </c>
      <c r="DR122" s="790"/>
      <c r="DS122" s="790"/>
      <c r="DT122" s="790"/>
      <c r="DU122" s="790"/>
      <c r="DV122" s="796">
        <v>15.1</v>
      </c>
      <c r="DW122" s="796"/>
      <c r="DX122" s="796"/>
      <c r="DY122" s="796"/>
      <c r="DZ122" s="797"/>
    </row>
    <row r="123" spans="1:130" s="230" customFormat="1" ht="26.25" customHeight="1" x14ac:dyDescent="0.15">
      <c r="A123" s="820"/>
      <c r="B123" s="821"/>
      <c r="C123" s="817"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455</v>
      </c>
      <c r="BP123" s="878"/>
      <c r="BQ123" s="832">
        <v>9089944</v>
      </c>
      <c r="BR123" s="833"/>
      <c r="BS123" s="833"/>
      <c r="BT123" s="833"/>
      <c r="BU123" s="833"/>
      <c r="BV123" s="833">
        <v>8776932</v>
      </c>
      <c r="BW123" s="833"/>
      <c r="BX123" s="833"/>
      <c r="BY123" s="833"/>
      <c r="BZ123" s="833"/>
      <c r="CA123" s="833">
        <v>8384174</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v>167047</v>
      </c>
      <c r="DH123" s="780"/>
      <c r="DI123" s="780"/>
      <c r="DJ123" s="780"/>
      <c r="DK123" s="781"/>
      <c r="DL123" s="782">
        <v>171212</v>
      </c>
      <c r="DM123" s="780"/>
      <c r="DN123" s="780"/>
      <c r="DO123" s="780"/>
      <c r="DP123" s="781"/>
      <c r="DQ123" s="782">
        <v>149354</v>
      </c>
      <c r="DR123" s="780"/>
      <c r="DS123" s="780"/>
      <c r="DT123" s="780"/>
      <c r="DU123" s="781"/>
      <c r="DV123" s="824">
        <v>3.8</v>
      </c>
      <c r="DW123" s="825"/>
      <c r="DX123" s="825"/>
      <c r="DY123" s="825"/>
      <c r="DZ123" s="826"/>
    </row>
    <row r="124" spans="1:130" s="230" customFormat="1" ht="26.25" customHeight="1" thickBot="1" x14ac:dyDescent="0.2">
      <c r="A124" s="820"/>
      <c r="B124" s="821"/>
      <c r="C124" s="817"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11.9</v>
      </c>
      <c r="BR124" s="831"/>
      <c r="BS124" s="831"/>
      <c r="BT124" s="831"/>
      <c r="BU124" s="831"/>
      <c r="BV124" s="831">
        <v>6.2</v>
      </c>
      <c r="BW124" s="831"/>
      <c r="BX124" s="831"/>
      <c r="BY124" s="831"/>
      <c r="BZ124" s="831"/>
      <c r="CA124" s="831">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38063</v>
      </c>
      <c r="DH124" s="764"/>
      <c r="DI124" s="764"/>
      <c r="DJ124" s="764"/>
      <c r="DK124" s="765"/>
      <c r="DL124" s="766">
        <v>28089</v>
      </c>
      <c r="DM124" s="764"/>
      <c r="DN124" s="764"/>
      <c r="DO124" s="764"/>
      <c r="DP124" s="765"/>
      <c r="DQ124" s="766">
        <v>34829</v>
      </c>
      <c r="DR124" s="764"/>
      <c r="DS124" s="764"/>
      <c r="DT124" s="764"/>
      <c r="DU124" s="765"/>
      <c r="DV124" s="848">
        <v>0.9</v>
      </c>
      <c r="DW124" s="849"/>
      <c r="DX124" s="849"/>
      <c r="DY124" s="849"/>
      <c r="DZ124" s="850"/>
    </row>
    <row r="125" spans="1:130" s="230" customFormat="1" ht="26.25" customHeight="1" x14ac:dyDescent="0.15">
      <c r="A125" s="820"/>
      <c r="B125" s="821"/>
      <c r="C125" s="817"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460</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v>
      </c>
      <c r="AB127" s="780"/>
      <c r="AC127" s="780"/>
      <c r="AD127" s="780"/>
      <c r="AE127" s="781"/>
      <c r="AF127" s="782">
        <v>3</v>
      </c>
      <c r="AG127" s="780"/>
      <c r="AH127" s="780"/>
      <c r="AI127" s="780"/>
      <c r="AJ127" s="781"/>
      <c r="AK127" s="782">
        <v>3</v>
      </c>
      <c r="AL127" s="780"/>
      <c r="AM127" s="780"/>
      <c r="AN127" s="780"/>
      <c r="AO127" s="781"/>
      <c r="AP127" s="824">
        <v>0</v>
      </c>
      <c r="AQ127" s="825"/>
      <c r="AR127" s="825"/>
      <c r="AS127" s="825"/>
      <c r="AT127" s="826"/>
      <c r="AU127" s="232"/>
      <c r="AV127" s="232"/>
      <c r="AW127" s="232"/>
      <c r="AX127" s="841" t="s">
        <v>462</v>
      </c>
      <c r="AY127" s="814"/>
      <c r="AZ127" s="814"/>
      <c r="BA127" s="814"/>
      <c r="BB127" s="814"/>
      <c r="BC127" s="814"/>
      <c r="BD127" s="814"/>
      <c r="BE127" s="815"/>
      <c r="BF127" s="813" t="s">
        <v>463</v>
      </c>
      <c r="BG127" s="814"/>
      <c r="BH127" s="814"/>
      <c r="BI127" s="814"/>
      <c r="BJ127" s="814"/>
      <c r="BK127" s="814"/>
      <c r="BL127" s="815"/>
      <c r="BM127" s="813" t="s">
        <v>464</v>
      </c>
      <c r="BN127" s="814"/>
      <c r="BO127" s="814"/>
      <c r="BP127" s="814"/>
      <c r="BQ127" s="814"/>
      <c r="BR127" s="814"/>
      <c r="BS127" s="815"/>
      <c r="BT127" s="813" t="s">
        <v>465</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466</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467</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468</v>
      </c>
      <c r="X128" s="800"/>
      <c r="Y128" s="800"/>
      <c r="Z128" s="801"/>
      <c r="AA128" s="802">
        <v>8755</v>
      </c>
      <c r="AB128" s="803"/>
      <c r="AC128" s="803"/>
      <c r="AD128" s="803"/>
      <c r="AE128" s="804"/>
      <c r="AF128" s="805">
        <v>5813</v>
      </c>
      <c r="AG128" s="803"/>
      <c r="AH128" s="803"/>
      <c r="AI128" s="803"/>
      <c r="AJ128" s="804"/>
      <c r="AK128" s="805">
        <v>4803</v>
      </c>
      <c r="AL128" s="803"/>
      <c r="AM128" s="803"/>
      <c r="AN128" s="803"/>
      <c r="AO128" s="804"/>
      <c r="AP128" s="806"/>
      <c r="AQ128" s="807"/>
      <c r="AR128" s="807"/>
      <c r="AS128" s="807"/>
      <c r="AT128" s="808"/>
      <c r="AU128" s="232"/>
      <c r="AV128" s="232"/>
      <c r="AW128" s="232"/>
      <c r="AX128" s="809" t="s">
        <v>469</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470</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4670540</v>
      </c>
      <c r="AB129" s="780"/>
      <c r="AC129" s="780"/>
      <c r="AD129" s="780"/>
      <c r="AE129" s="781"/>
      <c r="AF129" s="782">
        <v>4541252</v>
      </c>
      <c r="AG129" s="780"/>
      <c r="AH129" s="780"/>
      <c r="AI129" s="780"/>
      <c r="AJ129" s="781"/>
      <c r="AK129" s="782">
        <v>4594724</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624997</v>
      </c>
      <c r="AB130" s="780"/>
      <c r="AC130" s="780"/>
      <c r="AD130" s="780"/>
      <c r="AE130" s="781"/>
      <c r="AF130" s="782">
        <v>623187</v>
      </c>
      <c r="AG130" s="780"/>
      <c r="AH130" s="780"/>
      <c r="AI130" s="780"/>
      <c r="AJ130" s="781"/>
      <c r="AK130" s="782">
        <v>620258</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4045543</v>
      </c>
      <c r="AB131" s="764"/>
      <c r="AC131" s="764"/>
      <c r="AD131" s="764"/>
      <c r="AE131" s="765"/>
      <c r="AF131" s="766">
        <v>3918065</v>
      </c>
      <c r="AG131" s="764"/>
      <c r="AH131" s="764"/>
      <c r="AI131" s="764"/>
      <c r="AJ131" s="765"/>
      <c r="AK131" s="766">
        <v>3974466</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8.7858910409999993</v>
      </c>
      <c r="AB132" s="745"/>
      <c r="AC132" s="745"/>
      <c r="AD132" s="745"/>
      <c r="AE132" s="746"/>
      <c r="AF132" s="747">
        <v>9.2023486079999994</v>
      </c>
      <c r="AG132" s="745"/>
      <c r="AH132" s="745"/>
      <c r="AI132" s="745"/>
      <c r="AJ132" s="746"/>
      <c r="AK132" s="747">
        <v>9.2592564639999999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10.1</v>
      </c>
      <c r="AB133" s="724"/>
      <c r="AC133" s="724"/>
      <c r="AD133" s="724"/>
      <c r="AE133" s="725"/>
      <c r="AF133" s="723">
        <v>9.6</v>
      </c>
      <c r="AG133" s="724"/>
      <c r="AH133" s="724"/>
      <c r="AI133" s="724"/>
      <c r="AJ133" s="725"/>
      <c r="AK133" s="723">
        <v>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RAU0qxApIxpN8Ga5lghMlzaljjg25Rn+KEuZWkppmLJDSBGaM4psqeUB54mtzw0oZpuBnoDpR4gMStQ4rnGVA==" saltValue="PDiet5k77N8G3vYaQUh6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mv6tZCpciCY8S1HWI4O+EgekEhFJ8w76JoMTPxtIth5bDmu7lK5pA1BjklWZAU4Qt6b4Ph/vw3EqTI6DKf/Uw==" saltValue="rJh9ggIVJEqCSWf79HJh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t8WEsocuBjiR8fhKUAqoqESq6ml8GeckKaT1QZAPyzdYp9FHbnXY2baDrR3Qt6kz3nwmrpSZbY8XMMAVmZ/Qg==" saltValue="PtgMI7XU4w+r+tVn2Rh/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1367366</v>
      </c>
      <c r="AP9" s="281">
        <v>133116</v>
      </c>
      <c r="AQ9" s="282">
        <v>111034</v>
      </c>
      <c r="AR9" s="283">
        <v>19.899999999999999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140596</v>
      </c>
      <c r="AP10" s="284">
        <v>13687</v>
      </c>
      <c r="AQ10" s="285">
        <v>15617</v>
      </c>
      <c r="AR10" s="286">
        <v>-12.4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t="s">
        <v>492</v>
      </c>
      <c r="AP11" s="284" t="s">
        <v>492</v>
      </c>
      <c r="AQ11" s="285">
        <v>1538</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492</v>
      </c>
      <c r="AP12" s="284" t="s">
        <v>492</v>
      </c>
      <c r="AQ12" s="285">
        <v>0</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30120</v>
      </c>
      <c r="AP13" s="284">
        <v>2932</v>
      </c>
      <c r="AQ13" s="285">
        <v>4378</v>
      </c>
      <c r="AR13" s="286">
        <v>-33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42872</v>
      </c>
      <c r="AP14" s="284">
        <v>4174</v>
      </c>
      <c r="AQ14" s="285">
        <v>2499</v>
      </c>
      <c r="AR14" s="286">
        <v>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-105008</v>
      </c>
      <c r="AP15" s="284">
        <v>-10223</v>
      </c>
      <c r="AQ15" s="285">
        <v>-6867</v>
      </c>
      <c r="AR15" s="286">
        <v>48.9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1475946</v>
      </c>
      <c r="AP16" s="284">
        <v>143686</v>
      </c>
      <c r="AQ16" s="285">
        <v>128199</v>
      </c>
      <c r="AR16" s="286">
        <v>12.1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11.78</v>
      </c>
      <c r="AP21" s="298">
        <v>10.85</v>
      </c>
      <c r="AQ21" s="299">
        <v>0.93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90</v>
      </c>
      <c r="AP22" s="303">
        <v>96.2</v>
      </c>
      <c r="AQ22" s="304">
        <v>-6.2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641305</v>
      </c>
      <c r="AP32" s="312">
        <v>62432</v>
      </c>
      <c r="AQ32" s="313">
        <v>62185</v>
      </c>
      <c r="AR32" s="314">
        <v>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329659</v>
      </c>
      <c r="AP35" s="312">
        <v>32093</v>
      </c>
      <c r="AQ35" s="313">
        <v>15497</v>
      </c>
      <c r="AR35" s="314">
        <v>107.1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22100</v>
      </c>
      <c r="AP36" s="312">
        <v>2151</v>
      </c>
      <c r="AQ36" s="313">
        <v>3842</v>
      </c>
      <c r="AR36" s="314">
        <v>-44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3</v>
      </c>
      <c r="AP37" s="312">
        <v>0</v>
      </c>
      <c r="AQ37" s="313">
        <v>306</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492</v>
      </c>
      <c r="AP38" s="315" t="s">
        <v>492</v>
      </c>
      <c r="AQ38" s="316">
        <v>4</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-4803</v>
      </c>
      <c r="AP39" s="312">
        <v>-468</v>
      </c>
      <c r="AQ39" s="313">
        <v>-2250</v>
      </c>
      <c r="AR39" s="314">
        <v>-79.2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-620258</v>
      </c>
      <c r="AP40" s="312">
        <v>-60383</v>
      </c>
      <c r="AQ40" s="313">
        <v>-52332</v>
      </c>
      <c r="AR40" s="314">
        <v>15.4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368006</v>
      </c>
      <c r="AP41" s="312">
        <v>35826</v>
      </c>
      <c r="AQ41" s="313">
        <v>27253</v>
      </c>
      <c r="AR41" s="314">
        <v>31.5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494689</v>
      </c>
      <c r="AN51" s="334">
        <v>46000</v>
      </c>
      <c r="AO51" s="335">
        <v>-49</v>
      </c>
      <c r="AP51" s="336">
        <v>103390</v>
      </c>
      <c r="AQ51" s="337">
        <v>17.100000000000001</v>
      </c>
      <c r="AR51" s="338">
        <v>-66.099999999999994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326476</v>
      </c>
      <c r="AN52" s="342">
        <v>30359</v>
      </c>
      <c r="AO52" s="343">
        <v>-0.1</v>
      </c>
      <c r="AP52" s="344">
        <v>51269</v>
      </c>
      <c r="AQ52" s="345">
        <v>4.5999999999999996</v>
      </c>
      <c r="AR52" s="346">
        <v>-4.7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1987470</v>
      </c>
      <c r="AN53" s="334">
        <v>187479</v>
      </c>
      <c r="AO53" s="335">
        <v>307.60000000000002</v>
      </c>
      <c r="AP53" s="336">
        <v>117234</v>
      </c>
      <c r="AQ53" s="337">
        <v>13.4</v>
      </c>
      <c r="AR53" s="338">
        <v>294.2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323684</v>
      </c>
      <c r="AN54" s="342">
        <v>30533</v>
      </c>
      <c r="AO54" s="343">
        <v>0.6</v>
      </c>
      <c r="AP54" s="344">
        <v>59796</v>
      </c>
      <c r="AQ54" s="345">
        <v>16.600000000000001</v>
      </c>
      <c r="AR54" s="346">
        <v>-16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1256390</v>
      </c>
      <c r="AN55" s="334">
        <v>119622</v>
      </c>
      <c r="AO55" s="335">
        <v>-36.200000000000003</v>
      </c>
      <c r="AP55" s="336">
        <v>97758</v>
      </c>
      <c r="AQ55" s="337">
        <v>-16.600000000000001</v>
      </c>
      <c r="AR55" s="338">
        <v>-19.600000000000001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298638</v>
      </c>
      <c r="AN56" s="342">
        <v>28434</v>
      </c>
      <c r="AO56" s="343">
        <v>-6.9</v>
      </c>
      <c r="AP56" s="344">
        <v>45946</v>
      </c>
      <c r="AQ56" s="345">
        <v>-23.2</v>
      </c>
      <c r="AR56" s="346">
        <v>16.3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647711</v>
      </c>
      <c r="AN57" s="334">
        <v>62593</v>
      </c>
      <c r="AO57" s="335">
        <v>-47.7</v>
      </c>
      <c r="AP57" s="336">
        <v>91338</v>
      </c>
      <c r="AQ57" s="337">
        <v>-6.6</v>
      </c>
      <c r="AR57" s="338">
        <v>-41.1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302152</v>
      </c>
      <c r="AN58" s="342">
        <v>29199</v>
      </c>
      <c r="AO58" s="343">
        <v>2.7</v>
      </c>
      <c r="AP58" s="344">
        <v>43989</v>
      </c>
      <c r="AQ58" s="345">
        <v>-4.3</v>
      </c>
      <c r="AR58" s="346">
        <v>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1022783</v>
      </c>
      <c r="AN59" s="334">
        <v>99570</v>
      </c>
      <c r="AO59" s="335">
        <v>59.1</v>
      </c>
      <c r="AP59" s="336">
        <v>103975</v>
      </c>
      <c r="AQ59" s="337">
        <v>13.8</v>
      </c>
      <c r="AR59" s="338">
        <v>45.3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680952</v>
      </c>
      <c r="AN60" s="342">
        <v>66292</v>
      </c>
      <c r="AO60" s="343">
        <v>127</v>
      </c>
      <c r="AP60" s="344">
        <v>52698</v>
      </c>
      <c r="AQ60" s="345">
        <v>19.8</v>
      </c>
      <c r="AR60" s="346">
        <v>107.2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1081809</v>
      </c>
      <c r="AN61" s="349">
        <v>103053</v>
      </c>
      <c r="AO61" s="350">
        <v>46.8</v>
      </c>
      <c r="AP61" s="351">
        <v>102739</v>
      </c>
      <c r="AQ61" s="352">
        <v>4.2</v>
      </c>
      <c r="AR61" s="338">
        <v>42.6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386380</v>
      </c>
      <c r="AN62" s="342">
        <v>36963</v>
      </c>
      <c r="AO62" s="343">
        <v>24.7</v>
      </c>
      <c r="AP62" s="344">
        <v>50740</v>
      </c>
      <c r="AQ62" s="345">
        <v>2.7</v>
      </c>
      <c r="AR62" s="346">
        <v>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dJLY8zC47B4S128wm8MDp3VifVwBu3HPAqgFZzWAFSdnWO2Xp0CeihMsyZFWvgr8ceiH+ClcCjf5asHnvI6EQ==" saltValue="S3u1a8/ualO2LBnkuhkE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oJhq4ZD3Tms9dUtjcHq9d8IbfyX2Un07d+PLpkfy05LVCVyNe1UpEpBnRtSGkfKDlcUyDh7cMLy89LRzGa0AaQ==" saltValue="DkKZV8kYGMGTquBkfGT/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N98rHwgIFIduydT38kplvD1mU/wXP9P5SYunJMeYBi+tjlcXMSbRb35gdtEhhQ5R9/6msxN2vE/k7M9vHPlKNA==" saltValue="avPy4/IsHhYDoKCgdCNR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19.36</v>
      </c>
      <c r="G47" s="12">
        <v>18.62</v>
      </c>
      <c r="H47" s="12">
        <v>17.61</v>
      </c>
      <c r="I47" s="12">
        <v>18.12</v>
      </c>
      <c r="J47" s="13">
        <v>17.93</v>
      </c>
    </row>
    <row r="48" spans="2:10" ht="57.75" customHeight="1" x14ac:dyDescent="0.15">
      <c r="B48" s="14"/>
      <c r="C48" s="1141" t="s">
        <v>4</v>
      </c>
      <c r="D48" s="1141"/>
      <c r="E48" s="1142"/>
      <c r="F48" s="15">
        <v>4.9400000000000004</v>
      </c>
      <c r="G48" s="16">
        <v>4.37</v>
      </c>
      <c r="H48" s="16">
        <v>7.83</v>
      </c>
      <c r="I48" s="16">
        <v>5.78</v>
      </c>
      <c r="J48" s="17">
        <v>4.22</v>
      </c>
    </row>
    <row r="49" spans="2:10" ht="57.75" customHeight="1" thickBot="1" x14ac:dyDescent="0.2">
      <c r="B49" s="18"/>
      <c r="C49" s="1143" t="s">
        <v>5</v>
      </c>
      <c r="D49" s="1143"/>
      <c r="E49" s="1144"/>
      <c r="F49" s="19">
        <v>2.2799999999999998</v>
      </c>
      <c r="G49" s="20" t="s">
        <v>536</v>
      </c>
      <c r="H49" s="20">
        <v>3.7</v>
      </c>
      <c r="I49" s="20" t="s">
        <v>537</v>
      </c>
      <c r="J49" s="21" t="s">
        <v>538</v>
      </c>
    </row>
    <row r="50" spans="2:10" x14ac:dyDescent="0.15"/>
  </sheetData>
  <sheetProtection algorithmName="SHA-512" hashValue="4V7hGeMpBVrB4XQQ4asogMnEtBtaFeEvHev6FsRNnnO0uVifgkCKX/SrizBCVnpQ5vc2w4/b4Kb4YMAAZ3cmWQ==" saltValue="PxSjkqG0YV6IpFlp+xdv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539</v>
      </c>
      <c r="D34" s="1151"/>
      <c r="E34" s="1152"/>
      <c r="F34" s="32">
        <v>5.16</v>
      </c>
      <c r="G34" s="33">
        <v>4.21</v>
      </c>
      <c r="H34" s="33">
        <v>7.82</v>
      </c>
      <c r="I34" s="33">
        <v>5.77</v>
      </c>
      <c r="J34" s="34">
        <v>4.22</v>
      </c>
      <c r="K34" s="22"/>
      <c r="L34" s="22"/>
      <c r="M34" s="22"/>
      <c r="N34" s="22"/>
      <c r="O34" s="22"/>
      <c r="P34" s="22"/>
    </row>
    <row r="35" spans="1:16" ht="39" customHeight="1" x14ac:dyDescent="0.15">
      <c r="A35" s="22"/>
      <c r="B35" s="35"/>
      <c r="C35" s="1145" t="s">
        <v>540</v>
      </c>
      <c r="D35" s="1146"/>
      <c r="E35" s="1147"/>
      <c r="F35" s="36">
        <v>3.68</v>
      </c>
      <c r="G35" s="37">
        <v>2.64</v>
      </c>
      <c r="H35" s="37">
        <v>3.07</v>
      </c>
      <c r="I35" s="37">
        <v>4.1399999999999997</v>
      </c>
      <c r="J35" s="38">
        <v>1.95</v>
      </c>
      <c r="K35" s="22"/>
      <c r="L35" s="22"/>
      <c r="M35" s="22"/>
      <c r="N35" s="22"/>
      <c r="O35" s="22"/>
      <c r="P35" s="22"/>
    </row>
    <row r="36" spans="1:16" ht="39" customHeight="1" x14ac:dyDescent="0.15">
      <c r="A36" s="22"/>
      <c r="B36" s="35"/>
      <c r="C36" s="1145" t="s">
        <v>541</v>
      </c>
      <c r="D36" s="1146"/>
      <c r="E36" s="1147"/>
      <c r="F36" s="36">
        <v>1.49</v>
      </c>
      <c r="G36" s="37">
        <v>1.31</v>
      </c>
      <c r="H36" s="37">
        <v>1.31</v>
      </c>
      <c r="I36" s="37">
        <v>1.55</v>
      </c>
      <c r="J36" s="38">
        <v>1.72</v>
      </c>
      <c r="K36" s="22"/>
      <c r="L36" s="22"/>
      <c r="M36" s="22"/>
      <c r="N36" s="22"/>
      <c r="O36" s="22"/>
      <c r="P36" s="22"/>
    </row>
    <row r="37" spans="1:16" ht="39" customHeight="1" x14ac:dyDescent="0.15">
      <c r="A37" s="22"/>
      <c r="B37" s="35"/>
      <c r="C37" s="1145" t="s">
        <v>542</v>
      </c>
      <c r="D37" s="1146"/>
      <c r="E37" s="1147"/>
      <c r="F37" s="36">
        <v>0.69</v>
      </c>
      <c r="G37" s="37">
        <v>0.71</v>
      </c>
      <c r="H37" s="37">
        <v>0.87</v>
      </c>
      <c r="I37" s="37">
        <v>1.22</v>
      </c>
      <c r="J37" s="38">
        <v>1.1299999999999999</v>
      </c>
      <c r="K37" s="22"/>
      <c r="L37" s="22"/>
      <c r="M37" s="22"/>
      <c r="N37" s="22"/>
      <c r="O37" s="22"/>
      <c r="P37" s="22"/>
    </row>
    <row r="38" spans="1:16" ht="39" customHeight="1" x14ac:dyDescent="0.15">
      <c r="A38" s="22"/>
      <c r="B38" s="35"/>
      <c r="C38" s="1145" t="s">
        <v>543</v>
      </c>
      <c r="D38" s="1146"/>
      <c r="E38" s="1147"/>
      <c r="F38" s="36">
        <v>0</v>
      </c>
      <c r="G38" s="37">
        <v>0</v>
      </c>
      <c r="H38" s="37">
        <v>0</v>
      </c>
      <c r="I38" s="37">
        <v>0</v>
      </c>
      <c r="J38" s="38">
        <v>0.71</v>
      </c>
      <c r="K38" s="22"/>
      <c r="L38" s="22"/>
      <c r="M38" s="22"/>
      <c r="N38" s="22"/>
      <c r="O38" s="22"/>
      <c r="P38" s="22"/>
    </row>
    <row r="39" spans="1:16" ht="39" customHeight="1" x14ac:dyDescent="0.15">
      <c r="A39" s="22"/>
      <c r="B39" s="35"/>
      <c r="C39" s="1145" t="s">
        <v>544</v>
      </c>
      <c r="D39" s="1146"/>
      <c r="E39" s="1147"/>
      <c r="F39" s="36">
        <v>0.27</v>
      </c>
      <c r="G39" s="37">
        <v>0.14000000000000001</v>
      </c>
      <c r="H39" s="37">
        <v>0.36</v>
      </c>
      <c r="I39" s="37">
        <v>0.56000000000000005</v>
      </c>
      <c r="J39" s="38">
        <v>0.46</v>
      </c>
      <c r="K39" s="22"/>
      <c r="L39" s="22"/>
      <c r="M39" s="22"/>
      <c r="N39" s="22"/>
      <c r="O39" s="22"/>
      <c r="P39" s="22"/>
    </row>
    <row r="40" spans="1:16" ht="39" customHeight="1" x14ac:dyDescent="0.15">
      <c r="A40" s="22"/>
      <c r="B40" s="35"/>
      <c r="C40" s="1145" t="s">
        <v>545</v>
      </c>
      <c r="D40" s="1146"/>
      <c r="E40" s="1147"/>
      <c r="F40" s="36">
        <v>0</v>
      </c>
      <c r="G40" s="37">
        <v>0</v>
      </c>
      <c r="H40" s="37">
        <v>0.19</v>
      </c>
      <c r="I40" s="37">
        <v>0</v>
      </c>
      <c r="J40" s="38">
        <v>0.4</v>
      </c>
      <c r="K40" s="22"/>
      <c r="L40" s="22"/>
      <c r="M40" s="22"/>
      <c r="N40" s="22"/>
      <c r="O40" s="22"/>
      <c r="P40" s="22"/>
    </row>
    <row r="41" spans="1:16" ht="39" customHeight="1" x14ac:dyDescent="0.15">
      <c r="A41" s="22"/>
      <c r="B41" s="35"/>
      <c r="C41" s="1145" t="s">
        <v>546</v>
      </c>
      <c r="D41" s="1146"/>
      <c r="E41" s="1147"/>
      <c r="F41" s="36">
        <v>0</v>
      </c>
      <c r="G41" s="37">
        <v>0</v>
      </c>
      <c r="H41" s="37">
        <v>0</v>
      </c>
      <c r="I41" s="37">
        <v>0</v>
      </c>
      <c r="J41" s="38">
        <v>0.2</v>
      </c>
      <c r="K41" s="22"/>
      <c r="L41" s="22"/>
      <c r="M41" s="22"/>
      <c r="N41" s="22"/>
      <c r="O41" s="22"/>
      <c r="P41" s="22"/>
    </row>
    <row r="42" spans="1:16" ht="39" customHeight="1" x14ac:dyDescent="0.15">
      <c r="A42" s="22"/>
      <c r="B42" s="39"/>
      <c r="C42" s="1145" t="s">
        <v>547</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548</v>
      </c>
      <c r="D43" s="1149"/>
      <c r="E43" s="1150"/>
      <c r="F43" s="41">
        <v>0.22</v>
      </c>
      <c r="G43" s="42">
        <v>0.17</v>
      </c>
      <c r="H43" s="42">
        <v>0.09</v>
      </c>
      <c r="I43" s="42">
        <v>0.13</v>
      </c>
      <c r="J43" s="43">
        <v>0.12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IxOSc2M8EqPqcYrfX1cQyJ4gqOj5p3MxE9zRi9FN0tWpHuqVR5ZNZIp8FGP8dt4ElvpmmiJ6hLZJXCv0sgK7A==" saltValue="U8/E2gxHDDmFuq6zAJ46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695</v>
      </c>
      <c r="L45" s="60">
        <v>724</v>
      </c>
      <c r="M45" s="60">
        <v>650</v>
      </c>
      <c r="N45" s="60">
        <v>658</v>
      </c>
      <c r="O45" s="61">
        <v>641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312</v>
      </c>
      <c r="L48" s="64">
        <v>310</v>
      </c>
      <c r="M48" s="64">
        <v>315</v>
      </c>
      <c r="N48" s="64">
        <v>310</v>
      </c>
      <c r="O48" s="65">
        <v>330</v>
      </c>
      <c r="P48" s="48"/>
      <c r="Q48" s="48"/>
      <c r="R48" s="48"/>
      <c r="S48" s="48"/>
      <c r="T48" s="48"/>
      <c r="U48" s="48"/>
    </row>
    <row r="49" spans="1:21" ht="30.75" customHeight="1" x14ac:dyDescent="0.15">
      <c r="A49" s="48"/>
      <c r="B49" s="1178"/>
      <c r="C49" s="1179"/>
      <c r="D49" s="62"/>
      <c r="E49" s="1155" t="s">
        <v>14</v>
      </c>
      <c r="F49" s="1155"/>
      <c r="G49" s="1155"/>
      <c r="H49" s="1155"/>
      <c r="I49" s="1155"/>
      <c r="J49" s="1156"/>
      <c r="K49" s="63">
        <v>24</v>
      </c>
      <c r="L49" s="64">
        <v>25</v>
      </c>
      <c r="M49" s="64">
        <v>24</v>
      </c>
      <c r="N49" s="64">
        <v>22</v>
      </c>
      <c r="O49" s="65">
        <v>22</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643</v>
      </c>
      <c r="L52" s="64">
        <v>645</v>
      </c>
      <c r="M52" s="64">
        <v>634</v>
      </c>
      <c r="N52" s="64">
        <v>629</v>
      </c>
      <c r="O52" s="65">
        <v>626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388</v>
      </c>
      <c r="L53" s="69">
        <v>414</v>
      </c>
      <c r="M53" s="69">
        <v>355</v>
      </c>
      <c r="N53" s="69">
        <v>361</v>
      </c>
      <c r="O53" s="70">
        <v>367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2O8PLmDG9pKDz7UQAq69pZaolruUuG1AOPOy9RKJaZ1bkqWim472ba4zuNgzX/yiB8VjQ4xrRFM15EVGOijyg==" saltValue="uUjI96ePBjCsJalQi5uP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5908</v>
      </c>
      <c r="J41" s="356">
        <v>6448</v>
      </c>
      <c r="K41" s="356">
        <v>6354</v>
      </c>
      <c r="L41" s="356">
        <v>5955</v>
      </c>
      <c r="M41" s="357">
        <v>5905</v>
      </c>
    </row>
    <row r="42" spans="2:13" ht="27.75" customHeight="1" x14ac:dyDescent="0.15">
      <c r="B42" s="1186"/>
      <c r="C42" s="1187"/>
      <c r="D42" s="106"/>
      <c r="E42" s="1190" t="s">
        <v>32</v>
      </c>
      <c r="F42" s="1190"/>
      <c r="G42" s="1190"/>
      <c r="H42" s="1191"/>
      <c r="I42" s="358" t="s">
        <v>492</v>
      </c>
      <c r="J42" s="359" t="s">
        <v>492</v>
      </c>
      <c r="K42" s="359" t="s">
        <v>492</v>
      </c>
      <c r="L42" s="359" t="s">
        <v>492</v>
      </c>
      <c r="M42" s="360" t="s">
        <v>492</v>
      </c>
    </row>
    <row r="43" spans="2:13" ht="27.75" customHeight="1" x14ac:dyDescent="0.15">
      <c r="B43" s="1186"/>
      <c r="C43" s="1187"/>
      <c r="D43" s="106"/>
      <c r="E43" s="1190" t="s">
        <v>33</v>
      </c>
      <c r="F43" s="1190"/>
      <c r="G43" s="1190"/>
      <c r="H43" s="1191"/>
      <c r="I43" s="358">
        <v>3556</v>
      </c>
      <c r="J43" s="359">
        <v>3037</v>
      </c>
      <c r="K43" s="359">
        <v>2884</v>
      </c>
      <c r="L43" s="359">
        <v>2722</v>
      </c>
      <c r="M43" s="360">
        <v>2568</v>
      </c>
    </row>
    <row r="44" spans="2:13" ht="27.75" customHeight="1" x14ac:dyDescent="0.15">
      <c r="B44" s="1186"/>
      <c r="C44" s="1187"/>
      <c r="D44" s="106"/>
      <c r="E44" s="1190" t="s">
        <v>34</v>
      </c>
      <c r="F44" s="1190"/>
      <c r="G44" s="1190"/>
      <c r="H44" s="1191"/>
      <c r="I44" s="358">
        <v>107</v>
      </c>
      <c r="J44" s="359">
        <v>87</v>
      </c>
      <c r="K44" s="359">
        <v>65</v>
      </c>
      <c r="L44" s="359">
        <v>57</v>
      </c>
      <c r="M44" s="360">
        <v>55</v>
      </c>
    </row>
    <row r="45" spans="2:13" ht="27.75" customHeight="1" x14ac:dyDescent="0.15">
      <c r="B45" s="1186"/>
      <c r="C45" s="1187"/>
      <c r="D45" s="106"/>
      <c r="E45" s="1190" t="s">
        <v>35</v>
      </c>
      <c r="F45" s="1190"/>
      <c r="G45" s="1190"/>
      <c r="H45" s="1191"/>
      <c r="I45" s="358">
        <v>330</v>
      </c>
      <c r="J45" s="359">
        <v>256</v>
      </c>
      <c r="K45" s="359">
        <v>272</v>
      </c>
      <c r="L45" s="359">
        <v>288</v>
      </c>
      <c r="M45" s="360">
        <v>343</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2267</v>
      </c>
      <c r="J50" s="359">
        <v>2097</v>
      </c>
      <c r="K50" s="359">
        <v>2324</v>
      </c>
      <c r="L50" s="359">
        <v>2352</v>
      </c>
      <c r="M50" s="360">
        <v>2117</v>
      </c>
    </row>
    <row r="51" spans="2:13" ht="27.75" customHeight="1" x14ac:dyDescent="0.15">
      <c r="B51" s="1186"/>
      <c r="C51" s="1187"/>
      <c r="D51" s="106"/>
      <c r="E51" s="1190" t="s">
        <v>42</v>
      </c>
      <c r="F51" s="1190"/>
      <c r="G51" s="1190"/>
      <c r="H51" s="1191"/>
      <c r="I51" s="358">
        <v>40</v>
      </c>
      <c r="J51" s="359">
        <v>19</v>
      </c>
      <c r="K51" s="359">
        <v>18</v>
      </c>
      <c r="L51" s="359">
        <v>19</v>
      </c>
      <c r="M51" s="360">
        <v>19</v>
      </c>
    </row>
    <row r="52" spans="2:13" ht="27.75" customHeight="1" x14ac:dyDescent="0.15">
      <c r="B52" s="1188"/>
      <c r="C52" s="1189"/>
      <c r="D52" s="106"/>
      <c r="E52" s="1190" t="s">
        <v>43</v>
      </c>
      <c r="F52" s="1190"/>
      <c r="G52" s="1190"/>
      <c r="H52" s="1191"/>
      <c r="I52" s="358">
        <v>6670</v>
      </c>
      <c r="J52" s="359">
        <v>6959</v>
      </c>
      <c r="K52" s="359">
        <v>6747</v>
      </c>
      <c r="L52" s="359">
        <v>6406</v>
      </c>
      <c r="M52" s="360">
        <v>6249</v>
      </c>
    </row>
    <row r="53" spans="2:13" ht="27.75" customHeight="1" thickBot="1" x14ac:dyDescent="0.2">
      <c r="B53" s="1192" t="s">
        <v>19</v>
      </c>
      <c r="C53" s="1193"/>
      <c r="D53" s="110"/>
      <c r="E53" s="1194" t="s">
        <v>44</v>
      </c>
      <c r="F53" s="1194"/>
      <c r="G53" s="1194"/>
      <c r="H53" s="1195"/>
      <c r="I53" s="361">
        <v>923</v>
      </c>
      <c r="J53" s="362">
        <v>752</v>
      </c>
      <c r="K53" s="362">
        <v>485</v>
      </c>
      <c r="L53" s="362">
        <v>245</v>
      </c>
      <c r="M53" s="363">
        <v>487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7oU7y0dPdMTfQocJTC0YPGyhw/kw/lYxj/xgoUiM4JqKYixxx/DnXUYL3t9U+0tChbMDe6BXq5LymYYkRCZYw==" saltValue="Rlv6XWzzouYfKyDKLTl9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822</v>
      </c>
      <c r="G55" s="122">
        <v>823</v>
      </c>
      <c r="H55" s="123">
        <v>824</v>
      </c>
    </row>
    <row r="56" spans="2:8" ht="52.5" customHeight="1" x14ac:dyDescent="0.15">
      <c r="B56" s="124"/>
      <c r="C56" s="1213" t="s">
        <v>47</v>
      </c>
      <c r="D56" s="1213"/>
      <c r="E56" s="1214"/>
      <c r="F56" s="125">
        <v>1016</v>
      </c>
      <c r="G56" s="125">
        <v>1017</v>
      </c>
      <c r="H56" s="126">
        <v>868</v>
      </c>
    </row>
    <row r="57" spans="2:8" ht="53.25" customHeight="1" x14ac:dyDescent="0.15">
      <c r="B57" s="124"/>
      <c r="C57" s="1215" t="s">
        <v>48</v>
      </c>
      <c r="D57" s="1215"/>
      <c r="E57" s="1216"/>
      <c r="F57" s="127">
        <v>1407</v>
      </c>
      <c r="G57" s="127">
        <v>1480</v>
      </c>
      <c r="H57" s="128">
        <v>1417</v>
      </c>
    </row>
    <row r="58" spans="2:8" ht="45.75" customHeight="1" x14ac:dyDescent="0.15">
      <c r="B58" s="129"/>
      <c r="C58" s="1203" t="s">
        <v>565</v>
      </c>
      <c r="D58" s="1204"/>
      <c r="E58" s="1205"/>
      <c r="F58" s="130">
        <v>869</v>
      </c>
      <c r="G58" s="130">
        <v>873</v>
      </c>
      <c r="H58" s="131">
        <v>876</v>
      </c>
    </row>
    <row r="59" spans="2:8" ht="45.75" customHeight="1" x14ac:dyDescent="0.15">
      <c r="B59" s="129"/>
      <c r="C59" s="1203" t="s">
        <v>566</v>
      </c>
      <c r="D59" s="1204"/>
      <c r="E59" s="1205"/>
      <c r="F59" s="130">
        <v>173</v>
      </c>
      <c r="G59" s="130">
        <v>196</v>
      </c>
      <c r="H59" s="131">
        <v>209</v>
      </c>
    </row>
    <row r="60" spans="2:8" ht="45.75" customHeight="1" x14ac:dyDescent="0.15">
      <c r="B60" s="129"/>
      <c r="C60" s="1203" t="s">
        <v>567</v>
      </c>
      <c r="D60" s="1204"/>
      <c r="E60" s="1205"/>
      <c r="F60" s="130">
        <v>281</v>
      </c>
      <c r="G60" s="130">
        <v>284</v>
      </c>
      <c r="H60" s="131">
        <v>185</v>
      </c>
    </row>
    <row r="61" spans="2:8" ht="45.75" customHeight="1" x14ac:dyDescent="0.15">
      <c r="B61" s="129"/>
      <c r="C61" s="1203" t="s">
        <v>568</v>
      </c>
      <c r="D61" s="1204"/>
      <c r="E61" s="1205"/>
      <c r="F61" s="130">
        <v>34</v>
      </c>
      <c r="G61" s="130">
        <v>70</v>
      </c>
      <c r="H61" s="131">
        <v>88</v>
      </c>
    </row>
    <row r="62" spans="2:8" ht="45.75" customHeight="1" thickBot="1" x14ac:dyDescent="0.2">
      <c r="B62" s="132"/>
      <c r="C62" s="1206" t="s">
        <v>569</v>
      </c>
      <c r="D62" s="1207"/>
      <c r="E62" s="1208"/>
      <c r="F62" s="133">
        <v>28</v>
      </c>
      <c r="G62" s="133">
        <v>28</v>
      </c>
      <c r="H62" s="134">
        <v>28</v>
      </c>
    </row>
    <row r="63" spans="2:8" ht="52.5" customHeight="1" thickBot="1" x14ac:dyDescent="0.2">
      <c r="B63" s="135"/>
      <c r="C63" s="1209" t="s">
        <v>49</v>
      </c>
      <c r="D63" s="1209"/>
      <c r="E63" s="1210"/>
      <c r="F63" s="136">
        <v>3245</v>
      </c>
      <c r="G63" s="136">
        <v>3320</v>
      </c>
      <c r="H63" s="137">
        <v>3108</v>
      </c>
    </row>
    <row r="64" spans="2:8" x14ac:dyDescent="0.15"/>
  </sheetData>
  <sheetProtection algorithmName="SHA-512" hashValue="5UVlpSQ9OCZnxNx4VXwGl8QO8YuTFnEOVQmET/PhcUGjgvXd5wcWDxvSgR6NrcJdBufX/S17FqIKiUNgtiGOKA==" saltValue="sp5/fET7P40n1Alc7MtJ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46000</v>
      </c>
      <c r="E3" s="156"/>
      <c r="F3" s="157">
        <v>103390</v>
      </c>
      <c r="G3" s="158"/>
      <c r="H3" s="159"/>
    </row>
    <row r="4" spans="1:8" x14ac:dyDescent="0.15">
      <c r="A4" s="160"/>
      <c r="B4" s="161"/>
      <c r="C4" s="162"/>
      <c r="D4" s="163">
        <v>30359</v>
      </c>
      <c r="E4" s="164"/>
      <c r="F4" s="165">
        <v>51269</v>
      </c>
      <c r="G4" s="166"/>
      <c r="H4" s="167"/>
    </row>
    <row r="5" spans="1:8" x14ac:dyDescent="0.15">
      <c r="A5" s="148" t="s">
        <v>525</v>
      </c>
      <c r="B5" s="153"/>
      <c r="C5" s="154"/>
      <c r="D5" s="155">
        <v>187479</v>
      </c>
      <c r="E5" s="156"/>
      <c r="F5" s="157">
        <v>117234</v>
      </c>
      <c r="G5" s="158"/>
      <c r="H5" s="159"/>
    </row>
    <row r="6" spans="1:8" x14ac:dyDescent="0.15">
      <c r="A6" s="160"/>
      <c r="B6" s="161"/>
      <c r="C6" s="162"/>
      <c r="D6" s="163">
        <v>30533</v>
      </c>
      <c r="E6" s="164"/>
      <c r="F6" s="165">
        <v>59796</v>
      </c>
      <c r="G6" s="166"/>
      <c r="H6" s="167"/>
    </row>
    <row r="7" spans="1:8" x14ac:dyDescent="0.15">
      <c r="A7" s="148" t="s">
        <v>526</v>
      </c>
      <c r="B7" s="153"/>
      <c r="C7" s="154"/>
      <c r="D7" s="155">
        <v>119622</v>
      </c>
      <c r="E7" s="156"/>
      <c r="F7" s="157">
        <v>97758</v>
      </c>
      <c r="G7" s="158"/>
      <c r="H7" s="159"/>
    </row>
    <row r="8" spans="1:8" x14ac:dyDescent="0.15">
      <c r="A8" s="160"/>
      <c r="B8" s="161"/>
      <c r="C8" s="162"/>
      <c r="D8" s="163">
        <v>28434</v>
      </c>
      <c r="E8" s="164"/>
      <c r="F8" s="165">
        <v>45946</v>
      </c>
      <c r="G8" s="166"/>
      <c r="H8" s="167"/>
    </row>
    <row r="9" spans="1:8" x14ac:dyDescent="0.15">
      <c r="A9" s="148" t="s">
        <v>527</v>
      </c>
      <c r="B9" s="153"/>
      <c r="C9" s="154"/>
      <c r="D9" s="155">
        <v>62593</v>
      </c>
      <c r="E9" s="156"/>
      <c r="F9" s="157">
        <v>91338</v>
      </c>
      <c r="G9" s="158"/>
      <c r="H9" s="159"/>
    </row>
    <row r="10" spans="1:8" x14ac:dyDescent="0.15">
      <c r="A10" s="160"/>
      <c r="B10" s="161"/>
      <c r="C10" s="162"/>
      <c r="D10" s="163">
        <v>29199</v>
      </c>
      <c r="E10" s="164"/>
      <c r="F10" s="165">
        <v>43989</v>
      </c>
      <c r="G10" s="166"/>
      <c r="H10" s="167"/>
    </row>
    <row r="11" spans="1:8" x14ac:dyDescent="0.15">
      <c r="A11" s="148" t="s">
        <v>528</v>
      </c>
      <c r="B11" s="153"/>
      <c r="C11" s="154"/>
      <c r="D11" s="155">
        <v>99570</v>
      </c>
      <c r="E11" s="156"/>
      <c r="F11" s="157">
        <v>103975</v>
      </c>
      <c r="G11" s="158"/>
      <c r="H11" s="159"/>
    </row>
    <row r="12" spans="1:8" x14ac:dyDescent="0.15">
      <c r="A12" s="160"/>
      <c r="B12" s="161"/>
      <c r="C12" s="168"/>
      <c r="D12" s="163">
        <v>66292</v>
      </c>
      <c r="E12" s="164"/>
      <c r="F12" s="165">
        <v>52698</v>
      </c>
      <c r="G12" s="166"/>
      <c r="H12" s="167"/>
    </row>
    <row r="13" spans="1:8" x14ac:dyDescent="0.15">
      <c r="A13" s="148"/>
      <c r="B13" s="153"/>
      <c r="C13" s="169"/>
      <c r="D13" s="170">
        <v>103053</v>
      </c>
      <c r="E13" s="171"/>
      <c r="F13" s="172">
        <v>102739</v>
      </c>
      <c r="G13" s="173"/>
      <c r="H13" s="159"/>
    </row>
    <row r="14" spans="1:8" x14ac:dyDescent="0.15">
      <c r="A14" s="160"/>
      <c r="B14" s="161"/>
      <c r="C14" s="162"/>
      <c r="D14" s="163">
        <v>36963</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4.9400000000000004</v>
      </c>
      <c r="C19" s="174">
        <f>ROUND(VALUE(SUBSTITUTE(実質収支比率等に係る経年分析!G$48,"▲","-")),2)</f>
        <v>4.37</v>
      </c>
      <c r="D19" s="174">
        <f>ROUND(VALUE(SUBSTITUTE(実質収支比率等に係る経年分析!H$48,"▲","-")),2)</f>
        <v>7.83</v>
      </c>
      <c r="E19" s="174">
        <f>ROUND(VALUE(SUBSTITUTE(実質収支比率等に係る経年分析!I$48,"▲","-")),2)</f>
        <v>5.78</v>
      </c>
      <c r="F19" s="174">
        <f>ROUND(VALUE(SUBSTITUTE(実質収支比率等に係る経年分析!J$48,"▲","-")),2)</f>
        <v>4.22</v>
      </c>
    </row>
    <row r="20" spans="1:11" x14ac:dyDescent="0.15">
      <c r="A20" s="174" t="s">
        <v>53</v>
      </c>
      <c r="B20" s="174">
        <f>ROUND(VALUE(SUBSTITUTE(実質収支比率等に係る経年分析!F$47,"▲","-")),2)</f>
        <v>19.36</v>
      </c>
      <c r="C20" s="174">
        <f>ROUND(VALUE(SUBSTITUTE(実質収支比率等に係る経年分析!G$47,"▲","-")),2)</f>
        <v>18.62</v>
      </c>
      <c r="D20" s="174">
        <f>ROUND(VALUE(SUBSTITUTE(実質収支比率等に係る経年分析!H$47,"▲","-")),2)</f>
        <v>17.61</v>
      </c>
      <c r="E20" s="174">
        <f>ROUND(VALUE(SUBSTITUTE(実質収支比率等に係る経年分析!I$47,"▲","-")),2)</f>
        <v>18.12</v>
      </c>
      <c r="F20" s="174">
        <f>ROUND(VALUE(SUBSTITUTE(実質収支比率等に係る経年分析!J$47,"▲","-")),2)</f>
        <v>17.93</v>
      </c>
    </row>
    <row r="21" spans="1:11" x14ac:dyDescent="0.15">
      <c r="A21" s="174" t="s">
        <v>54</v>
      </c>
      <c r="B21" s="174">
        <f>IF(ISNUMBER(VALUE(SUBSTITUTE(実質収支比率等に係る経年分析!F$49,"▲","-"))),ROUND(VALUE(SUBSTITUTE(実質収支比率等に係る経年分析!F$49,"▲","-")),2),NA())</f>
        <v>2.2799999999999998</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3.7</v>
      </c>
      <c r="E21" s="174">
        <f>IF(ISNUMBER(VALUE(SUBSTITUTE(実質収支比率等に係る経年分析!I$49,"▲","-"))),ROUND(VALUE(SUBSTITUTE(実質収支比率等に係る経年分析!I$49,"▲","-")),2),NA())</f>
        <v>-0.89</v>
      </c>
      <c r="F21" s="174">
        <f>IF(ISNUMBER(VALUE(SUBSTITUTE(実質収支比率等に係る経年分析!J$49,"▲","-"))),ROUND(VALUE(SUBSTITUTE(実質収支比率等に係る経年分析!J$49,"▲","-")),2),NA())</f>
        <v>-1.47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浄化槽整備事業特別会計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15">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0.56000000000000005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0.71</v>
      </c>
    </row>
    <row r="33" spans="1:16" x14ac:dyDescent="0.15">
      <c r="A33" s="175" t="str">
        <f>IF(連結実質赤字比率に係る赤字・黒字の構成分析!C$37="",NA(),連結実質赤字比率に係る赤字・黒字の構成分析!C$37)</f>
        <v>在宅生活支援事業会計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1.72</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4.1399999999999997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643</v>
      </c>
      <c r="E42" s="176"/>
      <c r="F42" s="176"/>
      <c r="G42" s="176">
        <f>'実質公債費比率（分子）の構造'!L$52</f>
        <v>645</v>
      </c>
      <c r="H42" s="176"/>
      <c r="I42" s="176"/>
      <c r="J42" s="176">
        <f>'実質公債費比率（分子）の構造'!M$52</f>
        <v>634</v>
      </c>
      <c r="K42" s="176"/>
      <c r="L42" s="176"/>
      <c r="M42" s="176">
        <f>'実質公債費比率（分子）の構造'!N$52</f>
        <v>629</v>
      </c>
      <c r="N42" s="176"/>
      <c r="O42" s="176"/>
      <c r="P42" s="176">
        <f>'実質公債費比率（分子）の構造'!O$52</f>
        <v>626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24</v>
      </c>
      <c r="C45" s="176"/>
      <c r="D45" s="176"/>
      <c r="E45" s="176">
        <f>'実質公債費比率（分子）の構造'!L$49</f>
        <v>25</v>
      </c>
      <c r="F45" s="176"/>
      <c r="G45" s="176"/>
      <c r="H45" s="176">
        <f>'実質公債費比率（分子）の構造'!M$49</f>
        <v>24</v>
      </c>
      <c r="I45" s="176"/>
      <c r="J45" s="176"/>
      <c r="K45" s="176">
        <f>'実質公債費比率（分子）の構造'!N$49</f>
        <v>22</v>
      </c>
      <c r="L45" s="176"/>
      <c r="M45" s="176"/>
      <c r="N45" s="176">
        <f>'実質公債費比率（分子）の構造'!O$49</f>
        <v>22</v>
      </c>
      <c r="O45" s="176"/>
      <c r="P45" s="176"/>
    </row>
    <row r="46" spans="1:16" x14ac:dyDescent="0.15">
      <c r="A46" s="176" t="s">
        <v>64</v>
      </c>
      <c r="B46" s="176">
        <f>'実質公債費比率（分子）の構造'!K$48</f>
        <v>312</v>
      </c>
      <c r="C46" s="176"/>
      <c r="D46" s="176"/>
      <c r="E46" s="176">
        <f>'実質公債費比率（分子）の構造'!L$48</f>
        <v>310</v>
      </c>
      <c r="F46" s="176"/>
      <c r="G46" s="176"/>
      <c r="H46" s="176">
        <f>'実質公債費比率（分子）の構造'!M$48</f>
        <v>315</v>
      </c>
      <c r="I46" s="176"/>
      <c r="J46" s="176"/>
      <c r="K46" s="176">
        <f>'実質公債費比率（分子）の構造'!N$48</f>
        <v>310</v>
      </c>
      <c r="L46" s="176"/>
      <c r="M46" s="176"/>
      <c r="N46" s="176">
        <f>'実質公債費比率（分子）の構造'!O$48</f>
        <v>330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695</v>
      </c>
      <c r="C49" s="176"/>
      <c r="D49" s="176"/>
      <c r="E49" s="176">
        <f>'実質公債費比率（分子）の構造'!L$45</f>
        <v>724</v>
      </c>
      <c r="F49" s="176"/>
      <c r="G49" s="176"/>
      <c r="H49" s="176">
        <f>'実質公債費比率（分子）の構造'!M$45</f>
        <v>650</v>
      </c>
      <c r="I49" s="176"/>
      <c r="J49" s="176"/>
      <c r="K49" s="176">
        <f>'実質公債費比率（分子）の構造'!N$45</f>
        <v>658</v>
      </c>
      <c r="L49" s="176"/>
      <c r="M49" s="176"/>
      <c r="N49" s="176">
        <f>'実質公債費比率（分子）の構造'!O$45</f>
        <v>641</v>
      </c>
      <c r="O49" s="176"/>
      <c r="P49" s="176"/>
    </row>
    <row r="50" spans="1:16" x14ac:dyDescent="0.15">
      <c r="A50" s="176" t="s">
        <v>67</v>
      </c>
      <c r="B50" s="176" t="e">
        <f>NA()</f>
        <v>#N/A</v>
      </c>
      <c r="C50" s="176">
        <f>IF(ISNUMBER('実質公債費比率（分子）の構造'!K$53),'実質公債費比率（分子）の構造'!K$53,NA())</f>
        <v>388</v>
      </c>
      <c r="D50" s="176" t="e">
        <f>NA()</f>
        <v>#N/A</v>
      </c>
      <c r="E50" s="176" t="e">
        <f>NA()</f>
        <v>#N/A</v>
      </c>
      <c r="F50" s="176">
        <f>IF(ISNUMBER('実質公債費比率（分子）の構造'!L$53),'実質公債費比率（分子）の構造'!L$53,NA())</f>
        <v>414</v>
      </c>
      <c r="G50" s="176" t="e">
        <f>NA()</f>
        <v>#N/A</v>
      </c>
      <c r="H50" s="176" t="e">
        <f>NA()</f>
        <v>#N/A</v>
      </c>
      <c r="I50" s="176">
        <f>IF(ISNUMBER('実質公債費比率（分子）の構造'!M$53),'実質公債費比率（分子）の構造'!M$53,NA())</f>
        <v>355</v>
      </c>
      <c r="J50" s="176" t="e">
        <f>NA()</f>
        <v>#N/A</v>
      </c>
      <c r="K50" s="176" t="e">
        <f>NA()</f>
        <v>#N/A</v>
      </c>
      <c r="L50" s="176">
        <f>IF(ISNUMBER('実質公債費比率（分子）の構造'!N$53),'実質公債費比率（分子）の構造'!N$53,NA())</f>
        <v>361</v>
      </c>
      <c r="M50" s="176" t="e">
        <f>NA()</f>
        <v>#N/A</v>
      </c>
      <c r="N50" s="176" t="e">
        <f>NA()</f>
        <v>#N/A</v>
      </c>
      <c r="O50" s="176">
        <f>IF(ISNUMBER('実質公債費比率（分子）の構造'!O$53),'実質公債費比率（分子）の構造'!O$53,NA())</f>
        <v>367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6670</v>
      </c>
      <c r="E56" s="175"/>
      <c r="F56" s="175"/>
      <c r="G56" s="175">
        <f>'将来負担比率（分子）の構造'!J$52</f>
        <v>6959</v>
      </c>
      <c r="H56" s="175"/>
      <c r="I56" s="175"/>
      <c r="J56" s="175">
        <f>'将来負担比率（分子）の構造'!K$52</f>
        <v>6747</v>
      </c>
      <c r="K56" s="175"/>
      <c r="L56" s="175"/>
      <c r="M56" s="175">
        <f>'将来負担比率（分子）の構造'!L$52</f>
        <v>6406</v>
      </c>
      <c r="N56" s="175"/>
      <c r="O56" s="175"/>
      <c r="P56" s="175">
        <f>'将来負担比率（分子）の構造'!M$52</f>
        <v>6249</v>
      </c>
    </row>
    <row r="57" spans="1:16" x14ac:dyDescent="0.15">
      <c r="A57" s="175" t="s">
        <v>42</v>
      </c>
      <c r="B57" s="175"/>
      <c r="C57" s="175"/>
      <c r="D57" s="175">
        <f>'将来負担比率（分子）の構造'!I$51</f>
        <v>40</v>
      </c>
      <c r="E57" s="175"/>
      <c r="F57" s="175"/>
      <c r="G57" s="175">
        <f>'将来負担比率（分子）の構造'!J$51</f>
        <v>19</v>
      </c>
      <c r="H57" s="175"/>
      <c r="I57" s="175"/>
      <c r="J57" s="175">
        <f>'将来負担比率（分子）の構造'!K$51</f>
        <v>18</v>
      </c>
      <c r="K57" s="175"/>
      <c r="L57" s="175"/>
      <c r="M57" s="175">
        <f>'将来負担比率（分子）の構造'!L$51</f>
        <v>19</v>
      </c>
      <c r="N57" s="175"/>
      <c r="O57" s="175"/>
      <c r="P57" s="175">
        <f>'将来負担比率（分子）の構造'!M$51</f>
        <v>19</v>
      </c>
    </row>
    <row r="58" spans="1:16" x14ac:dyDescent="0.15">
      <c r="A58" s="175" t="s">
        <v>41</v>
      </c>
      <c r="B58" s="175"/>
      <c r="C58" s="175"/>
      <c r="D58" s="175">
        <f>'将来負担比率（分子）の構造'!I$50</f>
        <v>2267</v>
      </c>
      <c r="E58" s="175"/>
      <c r="F58" s="175"/>
      <c r="G58" s="175">
        <f>'将来負担比率（分子）の構造'!J$50</f>
        <v>2097</v>
      </c>
      <c r="H58" s="175"/>
      <c r="I58" s="175"/>
      <c r="J58" s="175">
        <f>'将来負担比率（分子）の構造'!K$50</f>
        <v>2324</v>
      </c>
      <c r="K58" s="175"/>
      <c r="L58" s="175"/>
      <c r="M58" s="175">
        <f>'将来負担比率（分子）の構造'!L$50</f>
        <v>2352</v>
      </c>
      <c r="N58" s="175"/>
      <c r="O58" s="175"/>
      <c r="P58" s="175">
        <f>'将来負担比率（分子）の構造'!M$50</f>
        <v>2117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330</v>
      </c>
      <c r="C62" s="175"/>
      <c r="D62" s="175"/>
      <c r="E62" s="175">
        <f>'将来負担比率（分子）の構造'!J$45</f>
        <v>256</v>
      </c>
      <c r="F62" s="175"/>
      <c r="G62" s="175"/>
      <c r="H62" s="175">
        <f>'将来負担比率（分子）の構造'!K$45</f>
        <v>272</v>
      </c>
      <c r="I62" s="175"/>
      <c r="J62" s="175"/>
      <c r="K62" s="175">
        <f>'将来負担比率（分子）の構造'!L$45</f>
        <v>288</v>
      </c>
      <c r="L62" s="175"/>
      <c r="M62" s="175"/>
      <c r="N62" s="175">
        <f>'将来負担比率（分子）の構造'!M$45</f>
        <v>343</v>
      </c>
      <c r="O62" s="175"/>
      <c r="P62" s="175"/>
    </row>
    <row r="63" spans="1:16" x14ac:dyDescent="0.15">
      <c r="A63" s="175" t="s">
        <v>34</v>
      </c>
      <c r="B63" s="175">
        <f>'将来負担比率（分子）の構造'!I$44</f>
        <v>107</v>
      </c>
      <c r="C63" s="175"/>
      <c r="D63" s="175"/>
      <c r="E63" s="175">
        <f>'将来負担比率（分子）の構造'!J$44</f>
        <v>87</v>
      </c>
      <c r="F63" s="175"/>
      <c r="G63" s="175"/>
      <c r="H63" s="175">
        <f>'将来負担比率（分子）の構造'!K$44</f>
        <v>65</v>
      </c>
      <c r="I63" s="175"/>
      <c r="J63" s="175"/>
      <c r="K63" s="175">
        <f>'将来負担比率（分子）の構造'!L$44</f>
        <v>57</v>
      </c>
      <c r="L63" s="175"/>
      <c r="M63" s="175"/>
      <c r="N63" s="175">
        <f>'将来負担比率（分子）の構造'!M$44</f>
        <v>55</v>
      </c>
      <c r="O63" s="175"/>
      <c r="P63" s="175"/>
    </row>
    <row r="64" spans="1:16" x14ac:dyDescent="0.15">
      <c r="A64" s="175" t="s">
        <v>33</v>
      </c>
      <c r="B64" s="175">
        <f>'将来負担比率（分子）の構造'!I$43</f>
        <v>3556</v>
      </c>
      <c r="C64" s="175"/>
      <c r="D64" s="175"/>
      <c r="E64" s="175">
        <f>'将来負担比率（分子）の構造'!J$43</f>
        <v>3037</v>
      </c>
      <c r="F64" s="175"/>
      <c r="G64" s="175"/>
      <c r="H64" s="175">
        <f>'将来負担比率（分子）の構造'!K$43</f>
        <v>2884</v>
      </c>
      <c r="I64" s="175"/>
      <c r="J64" s="175"/>
      <c r="K64" s="175">
        <f>'将来負担比率（分子）の構造'!L$43</f>
        <v>2722</v>
      </c>
      <c r="L64" s="175"/>
      <c r="M64" s="175"/>
      <c r="N64" s="175">
        <f>'将来負担比率（分子）の構造'!M$43</f>
        <v>2568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5908</v>
      </c>
      <c r="C66" s="175"/>
      <c r="D66" s="175"/>
      <c r="E66" s="175">
        <f>'将来負担比率（分子）の構造'!J$41</f>
        <v>6448</v>
      </c>
      <c r="F66" s="175"/>
      <c r="G66" s="175"/>
      <c r="H66" s="175">
        <f>'将来負担比率（分子）の構造'!K$41</f>
        <v>6354</v>
      </c>
      <c r="I66" s="175"/>
      <c r="J66" s="175"/>
      <c r="K66" s="175">
        <f>'将来負担比率（分子）の構造'!L$41</f>
        <v>5955</v>
      </c>
      <c r="L66" s="175"/>
      <c r="M66" s="175"/>
      <c r="N66" s="175">
        <f>'将来負担比率（分子）の構造'!M$41</f>
        <v>5905</v>
      </c>
      <c r="O66" s="175"/>
      <c r="P66" s="175"/>
    </row>
    <row r="67" spans="1:16" x14ac:dyDescent="0.15">
      <c r="A67" s="175" t="s">
        <v>71</v>
      </c>
      <c r="B67" s="175" t="e">
        <f>NA()</f>
        <v>#N/A</v>
      </c>
      <c r="C67" s="175">
        <f>IF(ISNUMBER('将来負担比率（分子）の構造'!I$53), IF('将来負担比率（分子）の構造'!I$53 &lt; 0, 0, '将来負担比率（分子）の構造'!I$53), NA())</f>
        <v>923</v>
      </c>
      <c r="D67" s="175" t="e">
        <f>NA()</f>
        <v>#N/A</v>
      </c>
      <c r="E67" s="175" t="e">
        <f>NA()</f>
        <v>#N/A</v>
      </c>
      <c r="F67" s="175">
        <f>IF(ISNUMBER('将来負担比率（分子）の構造'!J$53), IF('将来負担比率（分子）の構造'!J$53 &lt; 0, 0, '将来負担比率（分子）の構造'!J$53), NA())</f>
        <v>752</v>
      </c>
      <c r="G67" s="175" t="e">
        <f>NA()</f>
        <v>#N/A</v>
      </c>
      <c r="H67" s="175" t="e">
        <f>NA()</f>
        <v>#N/A</v>
      </c>
      <c r="I67" s="175">
        <f>IF(ISNUMBER('将来負担比率（分子）の構造'!K$53), IF('将来負担比率（分子）の構造'!K$53 &lt; 0, 0, '将来負担比率（分子）の構造'!K$53), NA())</f>
        <v>485</v>
      </c>
      <c r="J67" s="175" t="e">
        <f>NA()</f>
        <v>#N/A</v>
      </c>
      <c r="K67" s="175" t="e">
        <f>NA()</f>
        <v>#N/A</v>
      </c>
      <c r="L67" s="175">
        <f>IF(ISNUMBER('将来負担比率（分子）の構造'!L$53), IF('将来負担比率（分子）の構造'!L$53 &lt; 0, 0, '将来負担比率（分子）の構造'!L$53), NA())</f>
        <v>245</v>
      </c>
      <c r="M67" s="175" t="e">
        <f>NA()</f>
        <v>#N/A</v>
      </c>
      <c r="N67" s="175" t="e">
        <f>NA()</f>
        <v>#N/A</v>
      </c>
      <c r="O67" s="175">
        <f>IF(ISNUMBER('将来負担比率（分子）の構造'!M$53), IF('将来負担比率（分子）の構造'!M$53 &lt; 0, 0, '将来負担比率（分子）の構造'!M$53), NA())</f>
        <v>487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822</v>
      </c>
      <c r="C72" s="179">
        <f>基金残高に係る経年分析!G55</f>
        <v>823</v>
      </c>
      <c r="D72" s="179">
        <f>基金残高に係る経年分析!H55</f>
        <v>824</v>
      </c>
    </row>
    <row r="73" spans="1:16" x14ac:dyDescent="0.15">
      <c r="A73" s="178" t="s">
        <v>74</v>
      </c>
      <c r="B73" s="179">
        <f>基金残高に係る経年分析!F56</f>
        <v>1016</v>
      </c>
      <c r="C73" s="179">
        <f>基金残高に係る経年分析!G56</f>
        <v>1017</v>
      </c>
      <c r="D73" s="179">
        <f>基金残高に係る経年分析!H56</f>
        <v>868</v>
      </c>
    </row>
    <row r="74" spans="1:16" x14ac:dyDescent="0.15">
      <c r="A74" s="178" t="s">
        <v>75</v>
      </c>
      <c r="B74" s="179">
        <f>基金残高に係る経年分析!F57</f>
        <v>1407</v>
      </c>
      <c r="C74" s="179">
        <f>基金残高に係る経年分析!G57</f>
        <v>1480</v>
      </c>
      <c r="D74" s="179">
        <f>基金残高に係る経年分析!H57</f>
        <v>1417</v>
      </c>
    </row>
  </sheetData>
  <sheetProtection algorithmName="SHA-512" hashValue="dH4sAOrZrSyYn/BwqMrX6S/hgypf+bkPm1KFfYzGyXTatGyWl5+nYVRsOQVConPGrheCyZm2PV3QJmsyzbPcZA==" saltValue="zxfE13I18SVwaNIHDiow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石谷 麻衣子</cp:lastModifiedBy>
  <dcterms:created xsi:type="dcterms:W3CDTF">2025-02-19T04:02:06Z</dcterms:created>
  <dcterms:modified xsi:type="dcterms:W3CDTF">2025-03-12T07:08:07Z</dcterms:modified>
  <cp:category/>
</cp:coreProperties>
</file>