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2年報】\令和６年\年報（10月～９月）\HPのみ掲載の参考統計表\"/>
    </mc:Choice>
  </mc:AlternateContent>
  <xr:revisionPtr revIDLastSave="0" documentId="13_ncr:1_{00625261-4C0B-43CE-BEC5-FEE4C7865300}" xr6:coauthVersionLast="47" xr6:coauthVersionMax="47" xr10:uidLastSave="{00000000-0000-0000-0000-000000000000}"/>
  <bookViews>
    <workbookView xWindow="-28910" yWindow="-110" windowWidth="29020" windowHeight="15820" xr2:uid="{00000000-000D-0000-FFFF-FFFF00000000}"/>
  </bookViews>
  <sheets>
    <sheet name="男女計" sheetId="1" r:id="rId1"/>
    <sheet name="男計" sheetId="4" r:id="rId2"/>
    <sheet name="女計" sheetId="5" r:id="rId3"/>
  </sheets>
  <definedNames>
    <definedName name="_xlnm.Print_Area" localSheetId="2">女計!$A$1:$X$40</definedName>
    <definedName name="_xlnm.Print_Area" localSheetId="1">男計!$A$1:$X$40</definedName>
    <definedName name="_xlnm.Print_Area" localSheetId="0">男女計!$A$1:$X$40</definedName>
  </definedNames>
  <calcPr calcId="181029" forceFullCalc="1"/>
</workbook>
</file>

<file path=xl/calcChain.xml><?xml version="1.0" encoding="utf-8"?>
<calcChain xmlns="http://schemas.openxmlformats.org/spreadsheetml/2006/main">
  <c r="E30" i="4" l="1"/>
  <c r="E20" i="4"/>
  <c r="E25" i="4"/>
  <c r="E29" i="1"/>
  <c r="T25" i="1"/>
  <c r="P22" i="1"/>
  <c r="E20" i="1"/>
  <c r="E25" i="1" l="1"/>
  <c r="T38" i="5" l="1"/>
  <c r="P38" i="5"/>
  <c r="O38" i="5"/>
  <c r="M38" i="5"/>
  <c r="L38" i="5"/>
  <c r="F38" i="5"/>
  <c r="E38" i="5"/>
  <c r="T37" i="5"/>
  <c r="P37" i="5"/>
  <c r="O37" i="5"/>
  <c r="M37" i="5"/>
  <c r="L37" i="5"/>
  <c r="F37" i="5"/>
  <c r="E37" i="5"/>
  <c r="T36" i="5"/>
  <c r="P36" i="5"/>
  <c r="O36" i="5"/>
  <c r="M36" i="5"/>
  <c r="L36" i="5"/>
  <c r="F36" i="5"/>
  <c r="E36" i="5"/>
  <c r="T35" i="5"/>
  <c r="P35" i="5"/>
  <c r="O35" i="5"/>
  <c r="M35" i="5"/>
  <c r="L35" i="5"/>
  <c r="F35" i="5"/>
  <c r="E35" i="5"/>
  <c r="T34" i="5"/>
  <c r="P34" i="5"/>
  <c r="O34" i="5"/>
  <c r="M34" i="5"/>
  <c r="L34" i="5"/>
  <c r="F34" i="5"/>
  <c r="E34" i="5"/>
  <c r="T33" i="5"/>
  <c r="P33" i="5"/>
  <c r="O33" i="5"/>
  <c r="M33" i="5"/>
  <c r="L33" i="5"/>
  <c r="F33" i="5"/>
  <c r="E33" i="5"/>
  <c r="T32" i="5"/>
  <c r="P32" i="5"/>
  <c r="O32" i="5"/>
  <c r="M32" i="5"/>
  <c r="L32" i="5"/>
  <c r="F32" i="5"/>
  <c r="E32" i="5"/>
  <c r="T31" i="5"/>
  <c r="P31" i="5"/>
  <c r="O31" i="5"/>
  <c r="M31" i="5"/>
  <c r="L31" i="5"/>
  <c r="F31" i="5"/>
  <c r="E31" i="5"/>
  <c r="T30" i="5"/>
  <c r="P30" i="5"/>
  <c r="O30" i="5"/>
  <c r="M30" i="5"/>
  <c r="L30" i="5"/>
  <c r="F30" i="5"/>
  <c r="E30" i="5"/>
  <c r="T29" i="5"/>
  <c r="P29" i="5"/>
  <c r="O29" i="5"/>
  <c r="M29" i="5"/>
  <c r="L29" i="5"/>
  <c r="F29" i="5"/>
  <c r="E29" i="5"/>
  <c r="T28" i="5"/>
  <c r="P28" i="5"/>
  <c r="O28" i="5"/>
  <c r="M28" i="5"/>
  <c r="L28" i="5"/>
  <c r="F28" i="5"/>
  <c r="E28" i="5"/>
  <c r="T27" i="5"/>
  <c r="P27" i="5"/>
  <c r="O27" i="5"/>
  <c r="M27" i="5"/>
  <c r="L27" i="5"/>
  <c r="F27" i="5"/>
  <c r="E27" i="5"/>
  <c r="T26" i="5"/>
  <c r="P26" i="5"/>
  <c r="O26" i="5"/>
  <c r="M26" i="5"/>
  <c r="L26" i="5"/>
  <c r="F26" i="5"/>
  <c r="E26" i="5"/>
  <c r="T25" i="5"/>
  <c r="P25" i="5"/>
  <c r="O25" i="5"/>
  <c r="M25" i="5"/>
  <c r="L25" i="5"/>
  <c r="F25" i="5"/>
  <c r="E25" i="5"/>
  <c r="T24" i="5"/>
  <c r="T12" i="5" s="1"/>
  <c r="P24" i="5"/>
  <c r="P12" i="5" s="1"/>
  <c r="O24" i="5"/>
  <c r="O12" i="5" s="1"/>
  <c r="M24" i="5"/>
  <c r="L24" i="5"/>
  <c r="F24" i="5"/>
  <c r="F12" i="5" s="1"/>
  <c r="E24" i="5"/>
  <c r="T23" i="5"/>
  <c r="P23" i="5"/>
  <c r="O23" i="5"/>
  <c r="M23" i="5"/>
  <c r="L23" i="5"/>
  <c r="F23" i="5"/>
  <c r="E23" i="5"/>
  <c r="T22" i="5"/>
  <c r="P22" i="5"/>
  <c r="O22" i="5"/>
  <c r="M22" i="5"/>
  <c r="L22" i="5"/>
  <c r="F22" i="5"/>
  <c r="E22" i="5"/>
  <c r="T21" i="5"/>
  <c r="P21" i="5"/>
  <c r="O21" i="5"/>
  <c r="M21" i="5"/>
  <c r="L21" i="5"/>
  <c r="F21" i="5"/>
  <c r="E21" i="5"/>
  <c r="T20" i="5"/>
  <c r="P20" i="5"/>
  <c r="O20" i="5"/>
  <c r="M20" i="5"/>
  <c r="L20" i="5"/>
  <c r="F20" i="5"/>
  <c r="E20" i="5"/>
  <c r="W16" i="5"/>
  <c r="V16" i="5"/>
  <c r="U16" i="5"/>
  <c r="S16" i="5"/>
  <c r="R16" i="5"/>
  <c r="Q16" i="5"/>
  <c r="J16" i="5"/>
  <c r="I16" i="5"/>
  <c r="H16" i="5"/>
  <c r="G16" i="5"/>
  <c r="C16" i="5"/>
  <c r="W15" i="5"/>
  <c r="V15" i="5"/>
  <c r="U15" i="5"/>
  <c r="S15" i="5"/>
  <c r="R15" i="5"/>
  <c r="Q15" i="5"/>
  <c r="J15" i="5"/>
  <c r="I15" i="5"/>
  <c r="H15" i="5"/>
  <c r="G15" i="5"/>
  <c r="C15" i="5"/>
  <c r="W14" i="5"/>
  <c r="W18" i="5" s="1"/>
  <c r="V14" i="5"/>
  <c r="V18" i="5" s="1"/>
  <c r="U14" i="5"/>
  <c r="U18" i="5" s="1"/>
  <c r="S14" i="5"/>
  <c r="S18" i="5" s="1"/>
  <c r="R14" i="5"/>
  <c r="R18" i="5" s="1"/>
  <c r="Q14" i="5"/>
  <c r="Q18" i="5" s="1"/>
  <c r="J14" i="5"/>
  <c r="J18" i="5" s="1"/>
  <c r="I14" i="5"/>
  <c r="I18" i="5" s="1"/>
  <c r="H14" i="5"/>
  <c r="H18" i="5" s="1"/>
  <c r="G14" i="5"/>
  <c r="G18" i="5" s="1"/>
  <c r="C14" i="5"/>
  <c r="C18" i="5" s="1"/>
  <c r="W13" i="5"/>
  <c r="V13" i="5"/>
  <c r="U13" i="5"/>
  <c r="S13" i="5"/>
  <c r="R13" i="5"/>
  <c r="Q13" i="5"/>
  <c r="J13" i="5"/>
  <c r="I13" i="5"/>
  <c r="H13" i="5"/>
  <c r="G13" i="5"/>
  <c r="C13" i="5"/>
  <c r="W12" i="5"/>
  <c r="V12" i="5"/>
  <c r="U12" i="5"/>
  <c r="S12" i="5"/>
  <c r="R12" i="5"/>
  <c r="Q12" i="5"/>
  <c r="J12" i="5"/>
  <c r="I12" i="5"/>
  <c r="H12" i="5"/>
  <c r="G12" i="5"/>
  <c r="C12" i="5"/>
  <c r="W10" i="5"/>
  <c r="V10" i="5"/>
  <c r="U10" i="5"/>
  <c r="S10" i="5"/>
  <c r="R10" i="5"/>
  <c r="Q10" i="5"/>
  <c r="J10" i="5"/>
  <c r="I10" i="5"/>
  <c r="H10" i="5"/>
  <c r="G10" i="5"/>
  <c r="C10" i="5"/>
  <c r="T38" i="4"/>
  <c r="P38" i="4"/>
  <c r="O38" i="4"/>
  <c r="M38" i="4"/>
  <c r="L38" i="4"/>
  <c r="F38" i="4"/>
  <c r="E38" i="4"/>
  <c r="T37" i="4"/>
  <c r="P37" i="4"/>
  <c r="O37" i="4"/>
  <c r="M37" i="4"/>
  <c r="L37" i="4"/>
  <c r="F37" i="4"/>
  <c r="E37" i="4"/>
  <c r="T36" i="4"/>
  <c r="P36" i="4"/>
  <c r="O36" i="4"/>
  <c r="M36" i="4"/>
  <c r="L36" i="4"/>
  <c r="F36" i="4"/>
  <c r="E36" i="4"/>
  <c r="T35" i="4"/>
  <c r="P35" i="4"/>
  <c r="O35" i="4"/>
  <c r="M35" i="4"/>
  <c r="L35" i="4"/>
  <c r="F35" i="4"/>
  <c r="E35" i="4"/>
  <c r="T34" i="4"/>
  <c r="P34" i="4"/>
  <c r="O34" i="4"/>
  <c r="M34" i="4"/>
  <c r="L34" i="4"/>
  <c r="F34" i="4"/>
  <c r="E34" i="4"/>
  <c r="T33" i="4"/>
  <c r="P33" i="4"/>
  <c r="O33" i="4"/>
  <c r="M33" i="4"/>
  <c r="L33" i="4"/>
  <c r="F33" i="4"/>
  <c r="E33" i="4"/>
  <c r="T32" i="4"/>
  <c r="P32" i="4"/>
  <c r="O32" i="4"/>
  <c r="M32" i="4"/>
  <c r="L32" i="4"/>
  <c r="F32" i="4"/>
  <c r="E32" i="4"/>
  <c r="T31" i="4"/>
  <c r="P31" i="4"/>
  <c r="O31" i="4"/>
  <c r="M31" i="4"/>
  <c r="L31" i="4"/>
  <c r="F31" i="4"/>
  <c r="E31" i="4"/>
  <c r="T30" i="4"/>
  <c r="P30" i="4"/>
  <c r="O30" i="4"/>
  <c r="M30" i="4"/>
  <c r="L30" i="4"/>
  <c r="F30" i="4"/>
  <c r="T29" i="4"/>
  <c r="P29" i="4"/>
  <c r="O29" i="4"/>
  <c r="M29" i="4"/>
  <c r="L29" i="4"/>
  <c r="F29" i="4"/>
  <c r="E29" i="4"/>
  <c r="T28" i="4"/>
  <c r="P28" i="4"/>
  <c r="O28" i="4"/>
  <c r="M28" i="4"/>
  <c r="L28" i="4"/>
  <c r="F28" i="4"/>
  <c r="E28" i="4"/>
  <c r="T27" i="4"/>
  <c r="P27" i="4"/>
  <c r="O27" i="4"/>
  <c r="M27" i="4"/>
  <c r="L27" i="4"/>
  <c r="F27" i="4"/>
  <c r="E27" i="4"/>
  <c r="T26" i="4"/>
  <c r="P26" i="4"/>
  <c r="O26" i="4"/>
  <c r="M26" i="4"/>
  <c r="L26" i="4"/>
  <c r="F26" i="4"/>
  <c r="E26" i="4"/>
  <c r="T25" i="4"/>
  <c r="P25" i="4"/>
  <c r="O25" i="4"/>
  <c r="M25" i="4"/>
  <c r="L25" i="4"/>
  <c r="F25" i="4"/>
  <c r="T24" i="4"/>
  <c r="T12" i="4" s="1"/>
  <c r="P24" i="4"/>
  <c r="O24" i="4"/>
  <c r="O12" i="4" s="1"/>
  <c r="M24" i="4"/>
  <c r="L24" i="4"/>
  <c r="F24" i="4"/>
  <c r="F12" i="4" s="1"/>
  <c r="E24" i="4"/>
  <c r="T23" i="4"/>
  <c r="P23" i="4"/>
  <c r="O23" i="4"/>
  <c r="M23" i="4"/>
  <c r="L23" i="4"/>
  <c r="F23" i="4"/>
  <c r="E23" i="4"/>
  <c r="T22" i="4"/>
  <c r="P22" i="4"/>
  <c r="O22" i="4"/>
  <c r="M22" i="4"/>
  <c r="L22" i="4"/>
  <c r="F22" i="4"/>
  <c r="E22" i="4"/>
  <c r="T21" i="4"/>
  <c r="P21" i="4"/>
  <c r="O21" i="4"/>
  <c r="M21" i="4"/>
  <c r="L21" i="4"/>
  <c r="F21" i="4"/>
  <c r="E21" i="4"/>
  <c r="T20" i="4"/>
  <c r="P20" i="4"/>
  <c r="O20" i="4"/>
  <c r="M20" i="4"/>
  <c r="L20" i="4"/>
  <c r="F20" i="4"/>
  <c r="W16" i="4"/>
  <c r="V16" i="4"/>
  <c r="U16" i="4"/>
  <c r="S16" i="4"/>
  <c r="R16" i="4"/>
  <c r="Q16" i="4"/>
  <c r="J16" i="4"/>
  <c r="I16" i="4"/>
  <c r="H16" i="4"/>
  <c r="G16" i="4"/>
  <c r="C16" i="4"/>
  <c r="W15" i="4"/>
  <c r="V15" i="4"/>
  <c r="U15" i="4"/>
  <c r="S15" i="4"/>
  <c r="R15" i="4"/>
  <c r="Q15" i="4"/>
  <c r="J15" i="4"/>
  <c r="I15" i="4"/>
  <c r="H15" i="4"/>
  <c r="G15" i="4"/>
  <c r="C15" i="4"/>
  <c r="W14" i="4"/>
  <c r="W18" i="4" s="1"/>
  <c r="V14" i="4"/>
  <c r="V18" i="4" s="1"/>
  <c r="U14" i="4"/>
  <c r="U18" i="4" s="1"/>
  <c r="S14" i="4"/>
  <c r="S18" i="4" s="1"/>
  <c r="R14" i="4"/>
  <c r="R18" i="4" s="1"/>
  <c r="Q14" i="4"/>
  <c r="J14" i="4"/>
  <c r="J18" i="4" s="1"/>
  <c r="I14" i="4"/>
  <c r="H14" i="4"/>
  <c r="H18" i="4" s="1"/>
  <c r="G14" i="4"/>
  <c r="G18" i="4" s="1"/>
  <c r="C14" i="4"/>
  <c r="C18" i="4" s="1"/>
  <c r="W13" i="4"/>
  <c r="V13" i="4"/>
  <c r="U13" i="4"/>
  <c r="S13" i="4"/>
  <c r="R13" i="4"/>
  <c r="Q13" i="4"/>
  <c r="J13" i="4"/>
  <c r="I13" i="4"/>
  <c r="H13" i="4"/>
  <c r="G13" i="4"/>
  <c r="C13" i="4"/>
  <c r="W12" i="4"/>
  <c r="V12" i="4"/>
  <c r="U12" i="4"/>
  <c r="S12" i="4"/>
  <c r="R12" i="4"/>
  <c r="Q12" i="4"/>
  <c r="J12" i="4"/>
  <c r="I12" i="4"/>
  <c r="H12" i="4"/>
  <c r="G12" i="4"/>
  <c r="C12" i="4"/>
  <c r="W10" i="4"/>
  <c r="V10" i="4"/>
  <c r="U10" i="4"/>
  <c r="S10" i="4"/>
  <c r="R10" i="4"/>
  <c r="Q10" i="4"/>
  <c r="J10" i="4"/>
  <c r="I10" i="4"/>
  <c r="H10" i="4"/>
  <c r="G10" i="4"/>
  <c r="C10" i="4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20" i="1"/>
  <c r="G17" i="4" l="1"/>
  <c r="E12" i="4"/>
  <c r="K28" i="4"/>
  <c r="K36" i="4"/>
  <c r="K23" i="5"/>
  <c r="K27" i="5"/>
  <c r="K31" i="5"/>
  <c r="K35" i="5"/>
  <c r="K23" i="4"/>
  <c r="K31" i="4"/>
  <c r="K35" i="4"/>
  <c r="C19" i="5"/>
  <c r="U19" i="5"/>
  <c r="K22" i="5"/>
  <c r="K26" i="5"/>
  <c r="K30" i="5"/>
  <c r="K34" i="5"/>
  <c r="P15" i="5"/>
  <c r="K38" i="5"/>
  <c r="K22" i="4"/>
  <c r="K26" i="4"/>
  <c r="K30" i="4"/>
  <c r="K34" i="4"/>
  <c r="K38" i="4"/>
  <c r="K21" i="5"/>
  <c r="K25" i="5"/>
  <c r="K29" i="5"/>
  <c r="K33" i="5"/>
  <c r="K37" i="5"/>
  <c r="K21" i="4"/>
  <c r="K25" i="4"/>
  <c r="K29" i="4"/>
  <c r="K33" i="4"/>
  <c r="K37" i="4"/>
  <c r="K32" i="5"/>
  <c r="K20" i="4"/>
  <c r="F16" i="5"/>
  <c r="V17" i="4"/>
  <c r="C19" i="4"/>
  <c r="V19" i="5"/>
  <c r="R19" i="4"/>
  <c r="U17" i="5"/>
  <c r="H19" i="4"/>
  <c r="W19" i="5"/>
  <c r="G19" i="4"/>
  <c r="Q19" i="4"/>
  <c r="V19" i="4"/>
  <c r="T10" i="4"/>
  <c r="F16" i="4"/>
  <c r="P10" i="5"/>
  <c r="F13" i="5"/>
  <c r="P13" i="5"/>
  <c r="P17" i="5" s="1"/>
  <c r="T16" i="5"/>
  <c r="S17" i="5"/>
  <c r="N28" i="4"/>
  <c r="B28" i="4" s="1"/>
  <c r="N32" i="4"/>
  <c r="B32" i="4" s="1"/>
  <c r="N36" i="4"/>
  <c r="B36" i="4" s="1"/>
  <c r="E13" i="5"/>
  <c r="E16" i="5"/>
  <c r="P16" i="5"/>
  <c r="P14" i="5"/>
  <c r="P18" i="5" s="1"/>
  <c r="J11" i="4"/>
  <c r="J9" i="4" s="1"/>
  <c r="N27" i="4"/>
  <c r="B27" i="4" s="1"/>
  <c r="T14" i="4"/>
  <c r="T18" i="4" s="1"/>
  <c r="N31" i="4"/>
  <c r="I11" i="5"/>
  <c r="I9" i="5" s="1"/>
  <c r="W17" i="5"/>
  <c r="S19" i="5"/>
  <c r="F10" i="5"/>
  <c r="F14" i="5"/>
  <c r="F18" i="5" s="1"/>
  <c r="N33" i="5"/>
  <c r="B33" i="5" s="1"/>
  <c r="I19" i="4"/>
  <c r="F13" i="4"/>
  <c r="F17" i="4" s="1"/>
  <c r="N37" i="4"/>
  <c r="B37" i="4" s="1"/>
  <c r="T16" i="4"/>
  <c r="H19" i="5"/>
  <c r="Q19" i="5"/>
  <c r="N27" i="5"/>
  <c r="B27" i="5" s="1"/>
  <c r="N28" i="5"/>
  <c r="B28" i="5" s="1"/>
  <c r="N29" i="5"/>
  <c r="B29" i="5" s="1"/>
  <c r="N30" i="5"/>
  <c r="B30" i="5" s="1"/>
  <c r="F15" i="5"/>
  <c r="O15" i="5"/>
  <c r="N38" i="5"/>
  <c r="B38" i="5" s="1"/>
  <c r="T13" i="4"/>
  <c r="T17" i="4" s="1"/>
  <c r="F15" i="4"/>
  <c r="U11" i="5"/>
  <c r="U9" i="5" s="1"/>
  <c r="W11" i="5"/>
  <c r="W9" i="5" s="1"/>
  <c r="I17" i="5"/>
  <c r="N22" i="5"/>
  <c r="B22" i="5" s="1"/>
  <c r="O13" i="5"/>
  <c r="O17" i="5" s="1"/>
  <c r="N31" i="5"/>
  <c r="B31" i="5" s="1"/>
  <c r="N34" i="5"/>
  <c r="B34" i="5" s="1"/>
  <c r="P14" i="4"/>
  <c r="P18" i="4" s="1"/>
  <c r="N20" i="4"/>
  <c r="B20" i="4" s="1"/>
  <c r="N21" i="4"/>
  <c r="B21" i="4" s="1"/>
  <c r="N22" i="4"/>
  <c r="B22" i="4" s="1"/>
  <c r="K24" i="4"/>
  <c r="P13" i="4"/>
  <c r="N26" i="4"/>
  <c r="B26" i="4" s="1"/>
  <c r="F14" i="4"/>
  <c r="N35" i="4"/>
  <c r="B35" i="4" s="1"/>
  <c r="N23" i="5"/>
  <c r="B23" i="5" s="1"/>
  <c r="N24" i="5"/>
  <c r="B24" i="5" s="1"/>
  <c r="N26" i="5"/>
  <c r="B26" i="5" s="1"/>
  <c r="N35" i="5"/>
  <c r="B35" i="5" s="1"/>
  <c r="N36" i="5"/>
  <c r="B36" i="5" s="1"/>
  <c r="N37" i="5"/>
  <c r="B37" i="5" s="1"/>
  <c r="T15" i="4"/>
  <c r="N20" i="5"/>
  <c r="B20" i="5" s="1"/>
  <c r="U19" i="4"/>
  <c r="E16" i="4"/>
  <c r="N29" i="4"/>
  <c r="B29" i="4" s="1"/>
  <c r="N33" i="4"/>
  <c r="B33" i="4" s="1"/>
  <c r="C17" i="5"/>
  <c r="G11" i="5"/>
  <c r="G17" i="5"/>
  <c r="E14" i="4"/>
  <c r="E18" i="4" s="1"/>
  <c r="E10" i="4"/>
  <c r="R17" i="4"/>
  <c r="R11" i="4"/>
  <c r="R9" i="4" s="1"/>
  <c r="E13" i="4"/>
  <c r="K27" i="4"/>
  <c r="E15" i="4"/>
  <c r="K32" i="4"/>
  <c r="Q11" i="5"/>
  <c r="Q9" i="5" s="1"/>
  <c r="G19" i="5"/>
  <c r="P10" i="4"/>
  <c r="J17" i="4"/>
  <c r="H11" i="4"/>
  <c r="H9" i="4" s="1"/>
  <c r="J19" i="4"/>
  <c r="F10" i="4"/>
  <c r="T14" i="5"/>
  <c r="T18" i="5" s="1"/>
  <c r="Q17" i="5"/>
  <c r="E10" i="5"/>
  <c r="K20" i="5"/>
  <c r="N25" i="5"/>
  <c r="B25" i="5" s="1"/>
  <c r="T13" i="5"/>
  <c r="E14" i="5"/>
  <c r="K28" i="5"/>
  <c r="I18" i="4"/>
  <c r="I11" i="4"/>
  <c r="I9" i="4" s="1"/>
  <c r="C11" i="4"/>
  <c r="C9" i="4" s="1"/>
  <c r="N21" i="5"/>
  <c r="B21" i="5" s="1"/>
  <c r="T10" i="5"/>
  <c r="E12" i="5"/>
  <c r="K24" i="5"/>
  <c r="R17" i="5"/>
  <c r="R11" i="5"/>
  <c r="R9" i="5" s="1"/>
  <c r="V17" i="5"/>
  <c r="V11" i="5"/>
  <c r="V9" i="5" s="1"/>
  <c r="E15" i="5"/>
  <c r="K36" i="5"/>
  <c r="S11" i="4"/>
  <c r="S9" i="4" s="1"/>
  <c r="W11" i="4"/>
  <c r="W9" i="4" s="1"/>
  <c r="Q11" i="4"/>
  <c r="Q9" i="4" s="1"/>
  <c r="S19" i="4"/>
  <c r="W19" i="4"/>
  <c r="O10" i="4"/>
  <c r="C11" i="5"/>
  <c r="C9" i="5" s="1"/>
  <c r="S11" i="5"/>
  <c r="S9" i="5" s="1"/>
  <c r="H11" i="5"/>
  <c r="H9" i="5" s="1"/>
  <c r="H17" i="5"/>
  <c r="J19" i="5"/>
  <c r="I19" i="5"/>
  <c r="N32" i="5"/>
  <c r="B32" i="5" s="1"/>
  <c r="T15" i="5"/>
  <c r="Q17" i="4"/>
  <c r="U17" i="4"/>
  <c r="N23" i="4"/>
  <c r="B23" i="4" s="1"/>
  <c r="N24" i="4"/>
  <c r="B24" i="4" s="1"/>
  <c r="N25" i="4"/>
  <c r="B25" i="4" s="1"/>
  <c r="J17" i="5"/>
  <c r="J11" i="5"/>
  <c r="J9" i="5" s="1"/>
  <c r="R19" i="5"/>
  <c r="O10" i="5"/>
  <c r="O14" i="5"/>
  <c r="O18" i="5" s="1"/>
  <c r="O16" i="5"/>
  <c r="O13" i="4"/>
  <c r="O17" i="4" s="1"/>
  <c r="N30" i="4"/>
  <c r="B30" i="4" s="1"/>
  <c r="N38" i="4"/>
  <c r="B38" i="4" s="1"/>
  <c r="N34" i="4"/>
  <c r="B34" i="4" s="1"/>
  <c r="O16" i="4"/>
  <c r="U11" i="4"/>
  <c r="U9" i="4" s="1"/>
  <c r="W17" i="4"/>
  <c r="V11" i="4"/>
  <c r="V9" i="4" s="1"/>
  <c r="H17" i="4"/>
  <c r="Q18" i="4"/>
  <c r="G11" i="4"/>
  <c r="C17" i="4"/>
  <c r="S17" i="4"/>
  <c r="O14" i="4"/>
  <c r="O18" i="4" s="1"/>
  <c r="O15" i="4"/>
  <c r="P12" i="4"/>
  <c r="P16" i="4"/>
  <c r="I17" i="4"/>
  <c r="P15" i="4"/>
  <c r="B31" i="4" l="1"/>
  <c r="D31" i="4" s="1"/>
  <c r="F19" i="5"/>
  <c r="X33" i="4"/>
  <c r="D33" i="4"/>
  <c r="X29" i="4"/>
  <c r="D29" i="4"/>
  <c r="X31" i="4"/>
  <c r="X26" i="4"/>
  <c r="D26" i="4"/>
  <c r="X21" i="4"/>
  <c r="D21" i="4"/>
  <c r="P19" i="5"/>
  <c r="X33" i="5"/>
  <c r="D33" i="5"/>
  <c r="X27" i="4"/>
  <c r="D27" i="4"/>
  <c r="X37" i="4"/>
  <c r="D37" i="4"/>
  <c r="X36" i="4"/>
  <c r="D36" i="4"/>
  <c r="X32" i="4"/>
  <c r="D32" i="4"/>
  <c r="D29" i="5"/>
  <c r="D35" i="4"/>
  <c r="D20" i="4"/>
  <c r="P11" i="5"/>
  <c r="P9" i="5" s="1"/>
  <c r="X35" i="4"/>
  <c r="F11" i="5"/>
  <c r="F9" i="5" s="1"/>
  <c r="N16" i="4"/>
  <c r="X25" i="4"/>
  <c r="T19" i="5"/>
  <c r="F19" i="4"/>
  <c r="N16" i="5"/>
  <c r="X28" i="4"/>
  <c r="X29" i="5"/>
  <c r="F17" i="5"/>
  <c r="E11" i="4"/>
  <c r="E9" i="4" s="1"/>
  <c r="T19" i="4"/>
  <c r="F11" i="4"/>
  <c r="F9" i="4" s="1"/>
  <c r="X20" i="4"/>
  <c r="O19" i="5"/>
  <c r="N13" i="4"/>
  <c r="O11" i="5"/>
  <c r="O9" i="5" s="1"/>
  <c r="X38" i="5"/>
  <c r="D38" i="5"/>
  <c r="X28" i="5"/>
  <c r="D28" i="5"/>
  <c r="X27" i="5"/>
  <c r="D27" i="5"/>
  <c r="N14" i="5"/>
  <c r="N18" i="5" s="1"/>
  <c r="X30" i="5"/>
  <c r="D30" i="5"/>
  <c r="X26" i="5"/>
  <c r="D26" i="5"/>
  <c r="X22" i="4"/>
  <c r="D22" i="4"/>
  <c r="X34" i="5"/>
  <c r="D34" i="5"/>
  <c r="X37" i="5"/>
  <c r="D37" i="5"/>
  <c r="X24" i="5"/>
  <c r="N12" i="5"/>
  <c r="O19" i="4"/>
  <c r="N14" i="4"/>
  <c r="N18" i="4" s="1"/>
  <c r="N15" i="4"/>
  <c r="F18" i="4"/>
  <c r="E19" i="4"/>
  <c r="X20" i="5"/>
  <c r="D20" i="5"/>
  <c r="X36" i="5"/>
  <c r="X23" i="5"/>
  <c r="D23" i="5"/>
  <c r="X31" i="5"/>
  <c r="X22" i="5"/>
  <c r="D22" i="5"/>
  <c r="T11" i="4"/>
  <c r="T9" i="4" s="1"/>
  <c r="T11" i="5"/>
  <c r="T9" i="5" s="1"/>
  <c r="X35" i="5"/>
  <c r="D35" i="5"/>
  <c r="X23" i="4"/>
  <c r="D23" i="4"/>
  <c r="N10" i="4"/>
  <c r="X38" i="4"/>
  <c r="D38" i="4"/>
  <c r="X32" i="5"/>
  <c r="N15" i="5"/>
  <c r="T17" i="5"/>
  <c r="X25" i="5"/>
  <c r="N13" i="5"/>
  <c r="P19" i="4"/>
  <c r="X30" i="4"/>
  <c r="D30" i="4"/>
  <c r="X24" i="4"/>
  <c r="N12" i="4"/>
  <c r="E17" i="4"/>
  <c r="E19" i="5"/>
  <c r="E17" i="5"/>
  <c r="E11" i="5"/>
  <c r="E18" i="5"/>
  <c r="X34" i="4"/>
  <c r="D34" i="4"/>
  <c r="X21" i="5"/>
  <c r="N10" i="5"/>
  <c r="G9" i="5"/>
  <c r="D25" i="4"/>
  <c r="D24" i="4"/>
  <c r="B12" i="4"/>
  <c r="O11" i="4"/>
  <c r="O9" i="4" s="1"/>
  <c r="P11" i="4"/>
  <c r="P9" i="4" s="1"/>
  <c r="P17" i="4"/>
  <c r="D28" i="4"/>
  <c r="G9" i="4"/>
  <c r="N19" i="4" l="1"/>
  <c r="B13" i="4"/>
  <c r="D13" i="4" s="1"/>
  <c r="B15" i="4"/>
  <c r="D15" i="4" s="1"/>
  <c r="N17" i="4"/>
  <c r="B16" i="4"/>
  <c r="D16" i="4" s="1"/>
  <c r="D31" i="5"/>
  <c r="B14" i="5"/>
  <c r="D36" i="5"/>
  <c r="B16" i="5"/>
  <c r="D16" i="5" s="1"/>
  <c r="N11" i="4"/>
  <c r="N9" i="4" s="1"/>
  <c r="B10" i="4"/>
  <c r="D10" i="4" s="1"/>
  <c r="D24" i="5"/>
  <c r="B12" i="5"/>
  <c r="D12" i="5" s="1"/>
  <c r="N19" i="5"/>
  <c r="D21" i="5"/>
  <c r="B10" i="5"/>
  <c r="B13" i="5"/>
  <c r="D25" i="5"/>
  <c r="D32" i="5"/>
  <c r="B15" i="5"/>
  <c r="N17" i="5"/>
  <c r="N11" i="5"/>
  <c r="B14" i="4"/>
  <c r="B18" i="4" s="1"/>
  <c r="D18" i="4" s="1"/>
  <c r="E9" i="5"/>
  <c r="D12" i="4"/>
  <c r="B17" i="4" l="1"/>
  <c r="D17" i="4" s="1"/>
  <c r="B19" i="4"/>
  <c r="D19" i="4" s="1"/>
  <c r="B11" i="4"/>
  <c r="D11" i="4" s="1"/>
  <c r="D14" i="4"/>
  <c r="B18" i="5"/>
  <c r="D18" i="5" s="1"/>
  <c r="D14" i="5"/>
  <c r="D15" i="5"/>
  <c r="B19" i="5"/>
  <c r="D19" i="5" s="1"/>
  <c r="D13" i="5"/>
  <c r="B17" i="5"/>
  <c r="D17" i="5" s="1"/>
  <c r="B11" i="5"/>
  <c r="D11" i="5" s="1"/>
  <c r="D10" i="5"/>
  <c r="N9" i="5"/>
  <c r="B9" i="4" l="1"/>
  <c r="D9" i="4" s="1"/>
  <c r="B9" i="5"/>
  <c r="D9" i="5" s="1"/>
  <c r="Z16" i="5" l="1"/>
  <c r="Z15" i="5"/>
  <c r="Z14" i="5"/>
  <c r="Z13" i="5"/>
  <c r="Z12" i="5"/>
  <c r="Z10" i="5"/>
  <c r="Z16" i="4"/>
  <c r="Z15" i="4"/>
  <c r="Z14" i="4"/>
  <c r="Z13" i="4"/>
  <c r="Z12" i="4"/>
  <c r="Z10" i="4"/>
  <c r="Z10" i="1"/>
  <c r="Z12" i="1"/>
  <c r="Z13" i="1"/>
  <c r="Z14" i="1"/>
  <c r="Z18" i="1" s="1"/>
  <c r="Z15" i="1"/>
  <c r="Z16" i="1"/>
  <c r="L12" i="5" l="1"/>
  <c r="X12" i="5"/>
  <c r="M12" i="5"/>
  <c r="K12" i="5"/>
  <c r="L16" i="5"/>
  <c r="K16" i="5"/>
  <c r="M16" i="5"/>
  <c r="X16" i="5"/>
  <c r="K13" i="5"/>
  <c r="M13" i="5"/>
  <c r="L13" i="5"/>
  <c r="X13" i="5"/>
  <c r="L14" i="5"/>
  <c r="M14" i="5"/>
  <c r="K14" i="5"/>
  <c r="X14" i="5"/>
  <c r="L10" i="5"/>
  <c r="M10" i="5"/>
  <c r="K10" i="5"/>
  <c r="X10" i="5"/>
  <c r="M15" i="5"/>
  <c r="L15" i="5"/>
  <c r="K15" i="5"/>
  <c r="X15" i="5"/>
  <c r="L10" i="4"/>
  <c r="K10" i="4"/>
  <c r="M10" i="4"/>
  <c r="X10" i="4"/>
  <c r="K16" i="4"/>
  <c r="L16" i="4"/>
  <c r="M16" i="4"/>
  <c r="X16" i="4"/>
  <c r="K13" i="4"/>
  <c r="L13" i="4"/>
  <c r="M13" i="4"/>
  <c r="X13" i="4"/>
  <c r="Z19" i="4"/>
  <c r="L15" i="4"/>
  <c r="M15" i="4"/>
  <c r="K15" i="4"/>
  <c r="X15" i="4"/>
  <c r="K12" i="4"/>
  <c r="M12" i="4"/>
  <c r="X12" i="4"/>
  <c r="L12" i="4"/>
  <c r="L14" i="4"/>
  <c r="M14" i="4"/>
  <c r="K14" i="4"/>
  <c r="X14" i="4"/>
  <c r="Z17" i="1"/>
  <c r="Z17" i="4"/>
  <c r="Z11" i="5"/>
  <c r="Z19" i="5"/>
  <c r="Z11" i="4"/>
  <c r="Z17" i="5"/>
  <c r="Z18" i="5"/>
  <c r="Z18" i="4"/>
  <c r="Z19" i="1"/>
  <c r="Z11" i="1"/>
  <c r="Z9" i="1" s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M18" i="5" l="1"/>
  <c r="L18" i="5"/>
  <c r="K18" i="5"/>
  <c r="X18" i="5"/>
  <c r="M17" i="5"/>
  <c r="L17" i="5"/>
  <c r="K17" i="5"/>
  <c r="X17" i="5"/>
  <c r="Z9" i="5"/>
  <c r="M11" i="5"/>
  <c r="L11" i="5"/>
  <c r="K11" i="5"/>
  <c r="X11" i="5"/>
  <c r="L19" i="5"/>
  <c r="M19" i="5"/>
  <c r="K19" i="5"/>
  <c r="X19" i="5"/>
  <c r="K17" i="4"/>
  <c r="L17" i="4"/>
  <c r="X17" i="4"/>
  <c r="M17" i="4"/>
  <c r="Z9" i="4"/>
  <c r="M11" i="4"/>
  <c r="K11" i="4"/>
  <c r="L11" i="4"/>
  <c r="X11" i="4"/>
  <c r="L18" i="4"/>
  <c r="M18" i="4"/>
  <c r="K18" i="4"/>
  <c r="X18" i="4"/>
  <c r="M19" i="4"/>
  <c r="K19" i="4"/>
  <c r="L19" i="4"/>
  <c r="X19" i="4"/>
  <c r="M9" i="5" l="1"/>
  <c r="L9" i="5"/>
  <c r="K9" i="5"/>
  <c r="X9" i="5"/>
  <c r="M9" i="4"/>
  <c r="K9" i="4"/>
  <c r="X9" i="4"/>
  <c r="L9" i="4"/>
  <c r="K20" i="1" l="1"/>
  <c r="U16" i="1"/>
  <c r="U15" i="1"/>
  <c r="U14" i="1"/>
  <c r="U18" i="1" s="1"/>
  <c r="U13" i="1"/>
  <c r="U12" i="1"/>
  <c r="U10" i="1"/>
  <c r="Q16" i="1"/>
  <c r="Q15" i="1"/>
  <c r="Q14" i="1"/>
  <c r="Q18" i="1" s="1"/>
  <c r="Q13" i="1"/>
  <c r="Q12" i="1"/>
  <c r="Q10" i="1"/>
  <c r="T29" i="1"/>
  <c r="T38" i="1"/>
  <c r="T37" i="1"/>
  <c r="T36" i="1"/>
  <c r="T35" i="1"/>
  <c r="T34" i="1"/>
  <c r="T33" i="1"/>
  <c r="T32" i="1"/>
  <c r="T31" i="1"/>
  <c r="T30" i="1"/>
  <c r="T28" i="1"/>
  <c r="T27" i="1"/>
  <c r="T26" i="1"/>
  <c r="T24" i="1"/>
  <c r="T12" i="1" s="1"/>
  <c r="T23" i="1"/>
  <c r="T22" i="1"/>
  <c r="T21" i="1"/>
  <c r="T20" i="1"/>
  <c r="P29" i="1"/>
  <c r="P21" i="1"/>
  <c r="P23" i="1"/>
  <c r="P24" i="1"/>
  <c r="P12" i="1" s="1"/>
  <c r="P25" i="1"/>
  <c r="P26" i="1"/>
  <c r="P27" i="1"/>
  <c r="P28" i="1"/>
  <c r="P30" i="1"/>
  <c r="P31" i="1"/>
  <c r="P32" i="1"/>
  <c r="P33" i="1"/>
  <c r="P34" i="1"/>
  <c r="P35" i="1"/>
  <c r="P36" i="1"/>
  <c r="P37" i="1"/>
  <c r="P38" i="1"/>
  <c r="P20" i="1"/>
  <c r="W16" i="1"/>
  <c r="V16" i="1"/>
  <c r="W15" i="1"/>
  <c r="V15" i="1"/>
  <c r="W14" i="1"/>
  <c r="W18" i="1" s="1"/>
  <c r="V14" i="1"/>
  <c r="V18" i="1" s="1"/>
  <c r="W13" i="1"/>
  <c r="V13" i="1"/>
  <c r="W12" i="1"/>
  <c r="V12" i="1"/>
  <c r="W10" i="1"/>
  <c r="V10" i="1"/>
  <c r="S16" i="1"/>
  <c r="R16" i="1"/>
  <c r="S15" i="1"/>
  <c r="R15" i="1"/>
  <c r="S14" i="1"/>
  <c r="S18" i="1" s="1"/>
  <c r="R14" i="1"/>
  <c r="R18" i="1" s="1"/>
  <c r="S13" i="1"/>
  <c r="R13" i="1"/>
  <c r="S12" i="1"/>
  <c r="R12" i="1"/>
  <c r="S10" i="1"/>
  <c r="R10" i="1"/>
  <c r="O16" i="1"/>
  <c r="O15" i="1"/>
  <c r="O14" i="1"/>
  <c r="O18" i="1" s="1"/>
  <c r="O13" i="1"/>
  <c r="O12" i="1"/>
  <c r="O10" i="1"/>
  <c r="J16" i="1"/>
  <c r="J15" i="1"/>
  <c r="J14" i="1"/>
  <c r="J18" i="1" s="1"/>
  <c r="J13" i="1"/>
  <c r="J12" i="1"/>
  <c r="J10" i="1"/>
  <c r="H16" i="1"/>
  <c r="H15" i="1"/>
  <c r="H14" i="1"/>
  <c r="H18" i="1" s="1"/>
  <c r="H13" i="1"/>
  <c r="H12" i="1"/>
  <c r="H10" i="1"/>
  <c r="I16" i="1"/>
  <c r="M16" i="1" s="1"/>
  <c r="I15" i="1"/>
  <c r="M15" i="1" s="1"/>
  <c r="I14" i="1"/>
  <c r="M14" i="1" s="1"/>
  <c r="I13" i="1"/>
  <c r="M13" i="1" s="1"/>
  <c r="I12" i="1"/>
  <c r="M12" i="1" s="1"/>
  <c r="I10" i="1"/>
  <c r="M10" i="1" s="1"/>
  <c r="G16" i="1"/>
  <c r="L16" i="1" s="1"/>
  <c r="G15" i="1"/>
  <c r="L15" i="1" s="1"/>
  <c r="G14" i="1"/>
  <c r="L14" i="1" s="1"/>
  <c r="G13" i="1"/>
  <c r="L13" i="1" s="1"/>
  <c r="G12" i="1"/>
  <c r="L12" i="1" s="1"/>
  <c r="G10" i="1"/>
  <c r="L10" i="1" s="1"/>
  <c r="E23" i="1"/>
  <c r="E21" i="1"/>
  <c r="E22" i="1"/>
  <c r="E24" i="1"/>
  <c r="E26" i="1"/>
  <c r="E27" i="1"/>
  <c r="E28" i="1"/>
  <c r="E30" i="1"/>
  <c r="E31" i="1"/>
  <c r="E32" i="1"/>
  <c r="E33" i="1"/>
  <c r="E34" i="1"/>
  <c r="E35" i="1"/>
  <c r="E36" i="1"/>
  <c r="E37" i="1"/>
  <c r="E38" i="1"/>
  <c r="F16" i="1"/>
  <c r="F15" i="1"/>
  <c r="F14" i="1"/>
  <c r="F18" i="1" s="1"/>
  <c r="F13" i="1"/>
  <c r="F12" i="1"/>
  <c r="F10" i="1"/>
  <c r="C16" i="1"/>
  <c r="C15" i="1"/>
  <c r="C14" i="1"/>
  <c r="C18" i="1" s="1"/>
  <c r="C13" i="1"/>
  <c r="C12" i="1"/>
  <c r="C10" i="1"/>
  <c r="N20" i="1" l="1"/>
  <c r="B20" i="1" s="1"/>
  <c r="E16" i="1"/>
  <c r="K16" i="1" s="1"/>
  <c r="K31" i="1"/>
  <c r="K27" i="1"/>
  <c r="K22" i="1"/>
  <c r="K38" i="1"/>
  <c r="K34" i="1"/>
  <c r="K30" i="1"/>
  <c r="K26" i="1"/>
  <c r="K21" i="1"/>
  <c r="K37" i="1"/>
  <c r="K33" i="1"/>
  <c r="K29" i="1"/>
  <c r="K25" i="1"/>
  <c r="K23" i="1"/>
  <c r="K35" i="1"/>
  <c r="K36" i="1"/>
  <c r="K32" i="1"/>
  <c r="K28" i="1"/>
  <c r="K24" i="1"/>
  <c r="E12" i="1"/>
  <c r="K12" i="1" s="1"/>
  <c r="I18" i="1"/>
  <c r="M18" i="1" s="1"/>
  <c r="G18" i="1"/>
  <c r="L18" i="1" s="1"/>
  <c r="N38" i="1"/>
  <c r="B38" i="1" s="1"/>
  <c r="N34" i="1"/>
  <c r="B34" i="1" s="1"/>
  <c r="N30" i="1"/>
  <c r="B30" i="1" s="1"/>
  <c r="N25" i="1"/>
  <c r="B25" i="1" s="1"/>
  <c r="N21" i="1"/>
  <c r="B21" i="1" s="1"/>
  <c r="N26" i="1"/>
  <c r="B26" i="1" s="1"/>
  <c r="U11" i="1"/>
  <c r="U9" i="1" s="1"/>
  <c r="U19" i="1"/>
  <c r="Q11" i="1"/>
  <c r="Q9" i="1" s="1"/>
  <c r="U17" i="1"/>
  <c r="N37" i="1"/>
  <c r="B37" i="1" s="1"/>
  <c r="N33" i="1"/>
  <c r="B33" i="1" s="1"/>
  <c r="T16" i="1"/>
  <c r="Q19" i="1"/>
  <c r="N29" i="1"/>
  <c r="B29" i="1" s="1"/>
  <c r="T15" i="1"/>
  <c r="Q17" i="1"/>
  <c r="T14" i="1"/>
  <c r="T18" i="1" s="1"/>
  <c r="N22" i="1"/>
  <c r="B22" i="1" s="1"/>
  <c r="T10" i="1"/>
  <c r="T13" i="1"/>
  <c r="N24" i="1"/>
  <c r="B24" i="1" s="1"/>
  <c r="N36" i="1"/>
  <c r="B36" i="1" s="1"/>
  <c r="P15" i="1"/>
  <c r="P13" i="1"/>
  <c r="P17" i="1" s="1"/>
  <c r="N23" i="1"/>
  <c r="B23" i="1" s="1"/>
  <c r="N35" i="1"/>
  <c r="B35" i="1" s="1"/>
  <c r="N31" i="1"/>
  <c r="B31" i="1" s="1"/>
  <c r="P16" i="1"/>
  <c r="P10" i="1"/>
  <c r="P14" i="1"/>
  <c r="P18" i="1" s="1"/>
  <c r="N32" i="1"/>
  <c r="B32" i="1" s="1"/>
  <c r="N28" i="1"/>
  <c r="B28" i="1" s="1"/>
  <c r="N27" i="1"/>
  <c r="B27" i="1" s="1"/>
  <c r="O19" i="1"/>
  <c r="R17" i="1"/>
  <c r="V17" i="1"/>
  <c r="W19" i="1"/>
  <c r="S17" i="1"/>
  <c r="W17" i="1"/>
  <c r="V19" i="1"/>
  <c r="R19" i="1"/>
  <c r="V11" i="1"/>
  <c r="V9" i="1" s="1"/>
  <c r="S19" i="1"/>
  <c r="W11" i="1"/>
  <c r="W9" i="1" s="1"/>
  <c r="O11" i="1"/>
  <c r="O9" i="1" s="1"/>
  <c r="R11" i="1"/>
  <c r="R9" i="1" s="1"/>
  <c r="S11" i="1"/>
  <c r="S9" i="1" s="1"/>
  <c r="O17" i="1"/>
  <c r="J19" i="1"/>
  <c r="J11" i="1"/>
  <c r="J9" i="1" s="1"/>
  <c r="H11" i="1"/>
  <c r="H9" i="1" s="1"/>
  <c r="J17" i="1"/>
  <c r="I11" i="1"/>
  <c r="M11" i="1" s="1"/>
  <c r="H19" i="1"/>
  <c r="G11" i="1"/>
  <c r="L11" i="1" s="1"/>
  <c r="H17" i="1"/>
  <c r="I19" i="1"/>
  <c r="M19" i="1" s="1"/>
  <c r="I17" i="1"/>
  <c r="M17" i="1" s="1"/>
  <c r="G19" i="1"/>
  <c r="L19" i="1" s="1"/>
  <c r="G17" i="1"/>
  <c r="L17" i="1" s="1"/>
  <c r="F19" i="1"/>
  <c r="F11" i="1"/>
  <c r="F9" i="1" s="1"/>
  <c r="E13" i="1"/>
  <c r="K13" i="1" s="1"/>
  <c r="C17" i="1"/>
  <c r="F17" i="1"/>
  <c r="E10" i="1"/>
  <c r="K10" i="1" s="1"/>
  <c r="E14" i="1"/>
  <c r="K14" i="1" s="1"/>
  <c r="E15" i="1"/>
  <c r="K15" i="1" s="1"/>
  <c r="C19" i="1"/>
  <c r="C11" i="1"/>
  <c r="C9" i="1" s="1"/>
  <c r="X28" i="1" l="1"/>
  <c r="X31" i="1"/>
  <c r="X33" i="1"/>
  <c r="X27" i="1"/>
  <c r="X23" i="1"/>
  <c r="X24" i="1"/>
  <c r="X26" i="1"/>
  <c r="X34" i="1"/>
  <c r="X38" i="1"/>
  <c r="X25" i="1"/>
  <c r="X21" i="1"/>
  <c r="X32" i="1"/>
  <c r="X35" i="1"/>
  <c r="X36" i="1"/>
  <c r="X22" i="1"/>
  <c r="X29" i="1"/>
  <c r="X37" i="1"/>
  <c r="X30" i="1"/>
  <c r="X20" i="1"/>
  <c r="E18" i="1"/>
  <c r="K18" i="1" s="1"/>
  <c r="E17" i="1"/>
  <c r="K17" i="1" s="1"/>
  <c r="I9" i="1"/>
  <c r="M9" i="1" s="1"/>
  <c r="G9" i="1"/>
  <c r="L9" i="1" s="1"/>
  <c r="N12" i="1"/>
  <c r="X12" i="1" s="1"/>
  <c r="N16" i="1"/>
  <c r="X16" i="1" s="1"/>
  <c r="N13" i="1"/>
  <c r="X13" i="1" s="1"/>
  <c r="N15" i="1"/>
  <c r="X15" i="1" s="1"/>
  <c r="T19" i="1"/>
  <c r="T11" i="1"/>
  <c r="T9" i="1" s="1"/>
  <c r="N10" i="1"/>
  <c r="X10" i="1" s="1"/>
  <c r="T17" i="1"/>
  <c r="N14" i="1"/>
  <c r="X14" i="1" s="1"/>
  <c r="P19" i="1"/>
  <c r="P11" i="1"/>
  <c r="P9" i="1" s="1"/>
  <c r="E19" i="1"/>
  <c r="K19" i="1" s="1"/>
  <c r="E11" i="1"/>
  <c r="K11" i="1" s="1"/>
  <c r="D20" i="1" l="1"/>
  <c r="N18" i="1"/>
  <c r="X18" i="1" s="1"/>
  <c r="E9" i="1"/>
  <c r="K9" i="1" s="1"/>
  <c r="D34" i="1"/>
  <c r="D28" i="1"/>
  <c r="D30" i="1"/>
  <c r="D36" i="1"/>
  <c r="D23" i="1"/>
  <c r="D32" i="1"/>
  <c r="D26" i="1"/>
  <c r="D35" i="1"/>
  <c r="D38" i="1"/>
  <c r="D22" i="1"/>
  <c r="D31" i="1"/>
  <c r="D29" i="1"/>
  <c r="D27" i="1"/>
  <c r="D33" i="1"/>
  <c r="D21" i="1"/>
  <c r="B16" i="1"/>
  <c r="B13" i="1"/>
  <c r="B14" i="1"/>
  <c r="B10" i="1"/>
  <c r="D37" i="1"/>
  <c r="D25" i="1"/>
  <c r="B15" i="1"/>
  <c r="N17" i="1"/>
  <c r="X17" i="1" s="1"/>
  <c r="D24" i="1"/>
  <c r="B12" i="1"/>
  <c r="N19" i="1"/>
  <c r="X19" i="1" s="1"/>
  <c r="N11" i="1"/>
  <c r="X11" i="1" s="1"/>
  <c r="N9" i="1" l="1"/>
  <c r="X9" i="1" s="1"/>
  <c r="D13" i="1"/>
  <c r="D10" i="1"/>
  <c r="D16" i="1"/>
  <c r="D15" i="1"/>
  <c r="B18" i="1"/>
  <c r="D14" i="1"/>
  <c r="B19" i="1"/>
  <c r="D12" i="1"/>
  <c r="B11" i="1"/>
  <c r="B17" i="1"/>
  <c r="D19" i="1" l="1"/>
  <c r="D17" i="1"/>
  <c r="D18" i="1"/>
  <c r="D11" i="1"/>
  <c r="B9" i="1"/>
  <c r="D9" i="1" l="1"/>
</calcChain>
</file>

<file path=xl/sharedStrings.xml><?xml version="1.0" encoding="utf-8"?>
<sst xmlns="http://schemas.openxmlformats.org/spreadsheetml/2006/main" count="201" uniqueCount="59">
  <si>
    <t>江府町</t>
    <rPh sb="0" eb="3">
      <t>コウフチョウ</t>
    </rPh>
    <phoneticPr fontId="2"/>
  </si>
  <si>
    <t>日野町</t>
    <rPh sb="0" eb="3">
      <t>ヒノチョウ</t>
    </rPh>
    <phoneticPr fontId="2"/>
  </si>
  <si>
    <t>日南町</t>
    <rPh sb="0" eb="3">
      <t>ニチナンチョウ</t>
    </rPh>
    <phoneticPr fontId="2"/>
  </si>
  <si>
    <t>伯耆町</t>
    <rPh sb="0" eb="3">
      <t>ホウキチョウ</t>
    </rPh>
    <phoneticPr fontId="2"/>
  </si>
  <si>
    <t>南部町</t>
    <rPh sb="0" eb="3">
      <t>ナンブチョウ</t>
    </rPh>
    <phoneticPr fontId="2"/>
  </si>
  <si>
    <t>大山町</t>
    <rPh sb="0" eb="3">
      <t>ダイセンチョウ</t>
    </rPh>
    <phoneticPr fontId="2"/>
  </si>
  <si>
    <t>日吉津村</t>
    <rPh sb="0" eb="4">
      <t>ヒエヅソン</t>
    </rPh>
    <phoneticPr fontId="2"/>
  </si>
  <si>
    <t>北栄町</t>
    <rPh sb="0" eb="3">
      <t>ホクエイチョウ</t>
    </rPh>
    <phoneticPr fontId="2"/>
  </si>
  <si>
    <t>琴浦町</t>
    <rPh sb="0" eb="3">
      <t>コトウラチョウ</t>
    </rPh>
    <phoneticPr fontId="2"/>
  </si>
  <si>
    <t>湯梨浜町</t>
    <rPh sb="0" eb="4">
      <t>ユリハマチョウ</t>
    </rPh>
    <phoneticPr fontId="2"/>
  </si>
  <si>
    <t>三朝町</t>
    <rPh sb="0" eb="3">
      <t>ミササチョウ</t>
    </rPh>
    <phoneticPr fontId="2"/>
  </si>
  <si>
    <t>八頭町</t>
    <rPh sb="0" eb="3">
      <t>ヤズチョウ</t>
    </rPh>
    <phoneticPr fontId="2"/>
  </si>
  <si>
    <t>智頭町</t>
    <rPh sb="0" eb="3">
      <t>チヅチョウ</t>
    </rPh>
    <phoneticPr fontId="2"/>
  </si>
  <si>
    <t>若桜町</t>
    <rPh sb="0" eb="3">
      <t>ワカサチョウ</t>
    </rPh>
    <phoneticPr fontId="2"/>
  </si>
  <si>
    <t>岩美町</t>
    <rPh sb="0" eb="3">
      <t>イワミチョウ</t>
    </rPh>
    <phoneticPr fontId="2"/>
  </si>
  <si>
    <t>境港市</t>
    <rPh sb="0" eb="3">
      <t>サカイミナトシ</t>
    </rPh>
    <phoneticPr fontId="2"/>
  </si>
  <si>
    <t>倉吉市</t>
    <rPh sb="0" eb="3">
      <t>クラヨシシ</t>
    </rPh>
    <phoneticPr fontId="2"/>
  </si>
  <si>
    <t>米子市</t>
    <rPh sb="0" eb="3">
      <t>ヨナゴシ</t>
    </rPh>
    <phoneticPr fontId="2"/>
  </si>
  <si>
    <t>鳥取市</t>
    <rPh sb="0" eb="3">
      <t>トットリシ</t>
    </rPh>
    <phoneticPr fontId="2"/>
  </si>
  <si>
    <t>西部地区</t>
    <rPh sb="0" eb="2">
      <t>セイブ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</si>
  <si>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</si>
  <si>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東部地区</t>
    <rPh sb="0" eb="2">
      <t>トウブ</t>
    </rPh>
    <rPh sb="2" eb="4">
      <t>チク</t>
    </rPh>
    <phoneticPr fontId="2"/>
  </si>
  <si>
    <t>日野郡</t>
    <rPh sb="0" eb="3">
      <t>ヒノグン</t>
    </rPh>
    <phoneticPr fontId="2"/>
  </si>
  <si>
    <t>西伯郡</t>
    <rPh sb="0" eb="3">
      <t>サイハクグン</t>
    </rPh>
    <phoneticPr fontId="2"/>
  </si>
  <si>
    <t>東伯郡</t>
    <rPh sb="0" eb="3">
      <t>トウハクグン</t>
    </rPh>
    <phoneticPr fontId="2"/>
  </si>
  <si>
    <t>八頭郡</t>
    <rPh sb="0" eb="3">
      <t>ヤズグン</t>
    </rPh>
    <phoneticPr fontId="2"/>
  </si>
  <si>
    <t>岩美郡</t>
    <rPh sb="0" eb="3">
      <t>イワミグン</t>
    </rPh>
    <phoneticPr fontId="2"/>
  </si>
  <si>
    <t>郡計</t>
    <rPh sb="0" eb="1">
      <t>グン</t>
    </rPh>
    <rPh sb="1" eb="2">
      <t>ケイ</t>
    </rPh>
    <phoneticPr fontId="2"/>
  </si>
  <si>
    <t>市計</t>
    <rPh sb="0" eb="1">
      <t>シ</t>
    </rPh>
    <rPh sb="1" eb="2">
      <t>ケイ</t>
    </rPh>
    <phoneticPr fontId="2"/>
  </si>
  <si>
    <t>県計</t>
    <rPh sb="0" eb="2">
      <t>ケンケイ</t>
    </rPh>
    <phoneticPr fontId="2"/>
  </si>
  <si>
    <t>県内</t>
    <rPh sb="0" eb="2">
      <t>ケンナイ</t>
    </rPh>
    <phoneticPr fontId="2"/>
  </si>
  <si>
    <t>県外・国外</t>
    <rPh sb="0" eb="2">
      <t>ケンガイ</t>
    </rPh>
    <rPh sb="3" eb="5">
      <t>コクガイ</t>
    </rPh>
    <phoneticPr fontId="2"/>
  </si>
  <si>
    <t>総数</t>
    <rPh sb="0" eb="2">
      <t>ソウスウ</t>
    </rPh>
    <phoneticPr fontId="2"/>
  </si>
  <si>
    <t>死亡</t>
    <rPh sb="0" eb="2">
      <t>シボウ</t>
    </rPh>
    <phoneticPr fontId="2"/>
  </si>
  <si>
    <t>出生</t>
    <rPh sb="0" eb="2">
      <t>シュッショウ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</si>
  <si>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</si>
  <si>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</si>
  <si>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地域</t>
    <rPh sb="0" eb="2">
      <t>チイキ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</si>
  <si>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</si>
  <si>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自然増減数</t>
    <rPh sb="0" eb="2">
      <t>シゼン</t>
    </rPh>
    <rPh sb="2" eb="4">
      <t>ゾウゲン</t>
    </rPh>
    <rPh sb="4" eb="5">
      <t>スウ</t>
    </rPh>
    <phoneticPr fontId="2"/>
  </si>
  <si>
    <t>人口増減数</t>
    <rPh sb="0" eb="2">
      <t>ジンコウ</t>
    </rPh>
    <rPh sb="2" eb="4">
      <t>ゾウゲン</t>
    </rPh>
    <rPh sb="4" eb="5">
      <t>スウ</t>
    </rPh>
    <phoneticPr fontId="2"/>
  </si>
  <si>
    <t>総数</t>
    <rPh sb="0" eb="2">
      <t>ソウスウ</t>
    </rPh>
    <phoneticPr fontId="1"/>
  </si>
  <si>
    <t>男女計</t>
    <rPh sb="0" eb="3">
      <t>ダンジョケイ</t>
    </rPh>
    <phoneticPr fontId="1"/>
  </si>
  <si>
    <t>自然増減率</t>
    <rPh sb="0" eb="2">
      <t>シゼン</t>
    </rPh>
    <rPh sb="2" eb="5">
      <t>ゾウゲンリツ</t>
    </rPh>
    <phoneticPr fontId="1"/>
  </si>
  <si>
    <t>出生率</t>
    <rPh sb="0" eb="3">
      <t>シュッショウリツ</t>
    </rPh>
    <phoneticPr fontId="1"/>
  </si>
  <si>
    <t>死亡率</t>
    <rPh sb="0" eb="3">
      <t>シボウリツ</t>
    </rPh>
    <phoneticPr fontId="1"/>
  </si>
  <si>
    <t>人口1,000人あたり</t>
    <rPh sb="0" eb="2">
      <t>ジンコウ</t>
    </rPh>
    <rPh sb="7" eb="8">
      <t>ニン</t>
    </rPh>
    <phoneticPr fontId="1"/>
  </si>
  <si>
    <t>県内</t>
    <rPh sb="0" eb="2">
      <t>ケンナイ</t>
    </rPh>
    <phoneticPr fontId="1"/>
  </si>
  <si>
    <t>社会増減率</t>
    <rPh sb="0" eb="2">
      <t>シャカイ</t>
    </rPh>
    <rPh sb="2" eb="5">
      <t>ゾウゲンリツ</t>
    </rPh>
    <phoneticPr fontId="2"/>
  </si>
  <si>
    <t>女計</t>
    <rPh sb="0" eb="1">
      <t>オンナ</t>
    </rPh>
    <rPh sb="1" eb="2">
      <t>ケイ</t>
    </rPh>
    <phoneticPr fontId="1"/>
  </si>
  <si>
    <t>男計</t>
    <rPh sb="0" eb="1">
      <t>オトコ</t>
    </rPh>
    <rPh sb="1" eb="2">
      <t>ケイ</t>
    </rPh>
    <phoneticPr fontId="1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</si>
  <si>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2"/>
  </si>
  <si>
    <t>対前年増減率</t>
    <rPh sb="0" eb="1">
      <t>タイ</t>
    </rPh>
    <rPh sb="1" eb="3">
      <t>ゼンネン</t>
    </rPh>
    <rPh sb="3" eb="5">
      <t>ゾウゲン</t>
    </rPh>
    <rPh sb="5" eb="6">
      <t>リツ</t>
    </rPh>
    <phoneticPr fontId="2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</si>
  <si>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1"/>
  </si>
  <si>
    <t>期首人口</t>
    <rPh sb="0" eb="2">
      <t>キシュ</t>
    </rPh>
    <rPh sb="2" eb="4">
      <t>ジンコウ</t>
    </rPh>
    <phoneticPr fontId="1"/>
  </si>
  <si>
    <t>　　   ２　「率」は、「実数」を期首人口で除したもの。</t>
    <rPh sb="8" eb="9">
      <t>リツ</t>
    </rPh>
    <rPh sb="13" eb="15">
      <t>ジッスウ</t>
    </rPh>
    <rPh sb="17" eb="21">
      <t>キシュジンコウ</t>
    </rPh>
    <rPh sb="22" eb="23">
      <t>ジョ</t>
    </rPh>
    <phoneticPr fontId="2"/>
  </si>
  <si>
    <t>（注）１　自然増減率、出生率、死亡率、社会増減率については、少数第三位以下を四捨五入して算出。</t>
    <rPh sb="5" eb="7">
      <t>シゼン</t>
    </rPh>
    <rPh sb="7" eb="10">
      <t>ゾウゲンリツ</t>
    </rPh>
    <rPh sb="11" eb="14">
      <t>シュッショウリツ</t>
    </rPh>
    <rPh sb="15" eb="18">
      <t>シボウリツ</t>
    </rPh>
    <rPh sb="19" eb="21">
      <t>シャカイ</t>
    </rPh>
    <rPh sb="21" eb="24">
      <t>ゾウゲンリツ</t>
    </rPh>
    <rPh sb="30" eb="32">
      <t>ショウスウ</t>
    </rPh>
    <rPh sb="32" eb="33">
      <t>ダイ</t>
    </rPh>
    <rPh sb="33" eb="34">
      <t>3</t>
    </rPh>
    <rPh sb="34" eb="35">
      <t>イ</t>
    </rPh>
    <rPh sb="35" eb="37">
      <t>イカ</t>
    </rPh>
    <rPh sb="38" eb="42">
      <t>シシャゴニュウ</t>
    </rPh>
    <rPh sb="44" eb="46">
      <t>サンシュツ</t>
    </rPh>
    <phoneticPr fontId="1"/>
  </si>
  <si>
    <t>第4表　市町村別、男女別人口増減</t>
    <rPh sb="0" eb="1">
      <t>ダイ</t>
    </rPh>
    <rPh sb="2" eb="3">
      <t>ヒョウ</t>
    </rPh>
    <rPh sb="4" eb="7">
      <t>シチョウソン</t>
    </rPh>
    <rPh sb="7" eb="8">
      <t>ベツ</t>
    </rPh>
    <rPh sb="9" eb="12">
      <t>ダンジョベツ</t>
    </rPh>
    <rPh sb="12" eb="14">
      <t>ジンコウ</t>
    </rPh>
    <rPh sb="14" eb="16">
      <t>ゾウゲン</t>
    </rPh>
    <phoneticPr fontId="1"/>
  </si>
  <si>
    <t>（R5.10.1～R6.9.30）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</si>
</sst>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#,##0.0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4" fillId="0" borderId="6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shrinkToFit="1"/>
    </xf>
    <xf numFmtId="176" fontId="0" fillId="0" borderId="6" xfId="0" applyNumberFormat="1" applyBorder="1">
      <alignment vertical="center"/>
    </xf>
    <xf numFmtId="177" fontId="0" fillId="0" borderId="6" xfId="0" applyNumberFormat="1" applyBorder="1" applyAlignment="1">
      <alignment horizontal="right" vertical="center"/>
    </xf>
    <xf numFmtId="176" fontId="0" fillId="0" borderId="3" xfId="0" applyNumberFormat="1" applyBorder="1">
      <alignment vertical="center"/>
    </xf>
    <xf numFmtId="177" fontId="0" fillId="0" borderId="3" xfId="0" applyNumberFormat="1" applyBorder="1" applyAlignment="1">
      <alignment horizontal="right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 applyAlignment="1">
      <alignment horizontal="right" vertical="center"/>
    </xf>
    <xf numFmtId="176" fontId="0" fillId="0" borderId="2" xfId="0" applyNumberFormat="1" applyBorder="1">
      <alignment vertical="center"/>
    </xf>
    <xf numFmtId="177" fontId="0" fillId="0" borderId="2" xfId="0" applyNumberFormat="1" applyBorder="1" applyAlignment="1">
      <alignment horizontal="right" vertical="center"/>
    </xf>
    <xf numFmtId="176" fontId="0" fillId="0" borderId="5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4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4" xfId="0" applyNumberFormat="1" applyBorder="1">
      <alignment vertical="center"/>
    </xf>
    <xf numFmtId="0" fontId="4" fillId="0" borderId="16" xfId="0" applyFont="1" applyBorder="1">
      <alignment vertical="center"/>
    </xf>
    <xf numFmtId="0" fontId="4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Z40"/>
  <sheetViews>
    <sheetView tabSelected="1" view="pageBreakPreview" zoomScale="80" zoomScaleNormal="100" zoomScaleSheetLayoutView="80" workbookViewId="0"/>
  </sheetViews>
  <sheetFormatPr defaultRowHeight="13" x14ac:dyDescent="0.2"/>
  <cols>
    <col min="1" max="2" width="8.6328125" customWidth="1"/>
    <col min="3" max="10" width="6.6328125" customWidth="1"/>
    <col min="11" max="13" width="7.6328125" customWidth="1"/>
    <col min="14" max="23" width="6.6328125" customWidth="1"/>
    <col min="24" max="24" width="11.7265625" customWidth="1"/>
  </cols>
  <sheetData>
    <row r="2" spans="1:26" x14ac:dyDescent="0.2">
      <c r="A2" t="s">
        <v>57</v>
      </c>
    </row>
    <row r="4" spans="1:26" x14ac:dyDescent="0.2">
      <c r="A4" t="s">
        <v>42</v>
      </c>
      <c r="X4" s="53" t="s">
        <v>58</v>
      </c>
    </row>
    <row r="5" spans="1:26" ht="13.5" customHeight="1" x14ac:dyDescent="0.2">
      <c r="A5" s="47" t="s">
        <v>37</v>
      </c>
      <c r="B5" s="38" t="s">
        <v>40</v>
      </c>
      <c r="C5" s="39"/>
      <c r="D5" s="39"/>
      <c r="E5" s="41" t="s">
        <v>39</v>
      </c>
      <c r="F5" s="42"/>
      <c r="G5" s="42"/>
      <c r="H5" s="42"/>
      <c r="I5" s="42"/>
      <c r="J5" s="42"/>
      <c r="K5" s="42"/>
      <c r="L5" s="42"/>
      <c r="M5" s="43"/>
      <c r="N5" s="38" t="s">
        <v>38</v>
      </c>
      <c r="O5" s="39"/>
      <c r="P5" s="39"/>
      <c r="Q5" s="39"/>
      <c r="R5" s="39"/>
      <c r="S5" s="39"/>
      <c r="T5" s="39"/>
      <c r="U5" s="39"/>
      <c r="V5" s="39"/>
      <c r="W5" s="39"/>
      <c r="X5" s="40"/>
    </row>
    <row r="6" spans="1:26" ht="13.5" customHeight="1" x14ac:dyDescent="0.2">
      <c r="A6" s="48"/>
      <c r="B6" s="15"/>
      <c r="C6" s="50" t="s">
        <v>51</v>
      </c>
      <c r="D6" s="50" t="s">
        <v>52</v>
      </c>
      <c r="E6" s="15"/>
      <c r="F6" s="44" t="s">
        <v>53</v>
      </c>
      <c r="G6" s="15"/>
      <c r="H6" s="44" t="s">
        <v>53</v>
      </c>
      <c r="I6" s="15"/>
      <c r="J6" s="44" t="s">
        <v>53</v>
      </c>
      <c r="K6" s="38" t="s">
        <v>46</v>
      </c>
      <c r="L6" s="39"/>
      <c r="M6" s="40"/>
      <c r="N6" s="14"/>
      <c r="O6" s="44" t="s">
        <v>53</v>
      </c>
      <c r="P6" s="41" t="s">
        <v>36</v>
      </c>
      <c r="Q6" s="42"/>
      <c r="R6" s="42"/>
      <c r="S6" s="43"/>
      <c r="T6" s="41" t="s">
        <v>35</v>
      </c>
      <c r="U6" s="42"/>
      <c r="V6" s="42"/>
      <c r="W6" s="43"/>
      <c r="X6" s="17" t="s">
        <v>46</v>
      </c>
    </row>
    <row r="7" spans="1:26" ht="13.5" customHeight="1" x14ac:dyDescent="0.2">
      <c r="A7" s="48"/>
      <c r="B7" s="12" t="s">
        <v>41</v>
      </c>
      <c r="C7" s="51"/>
      <c r="D7" s="51"/>
      <c r="E7" s="11" t="s">
        <v>32</v>
      </c>
      <c r="F7" s="45"/>
      <c r="G7" s="12" t="s">
        <v>34</v>
      </c>
      <c r="H7" s="45"/>
      <c r="I7" s="12" t="s">
        <v>33</v>
      </c>
      <c r="J7" s="45"/>
      <c r="K7" s="44" t="s">
        <v>43</v>
      </c>
      <c r="L7" s="14" t="s">
        <v>44</v>
      </c>
      <c r="M7" s="14" t="s">
        <v>45</v>
      </c>
      <c r="N7" s="12" t="s">
        <v>32</v>
      </c>
      <c r="O7" s="45"/>
      <c r="P7" s="14" t="s">
        <v>32</v>
      </c>
      <c r="Q7" s="44" t="s">
        <v>53</v>
      </c>
      <c r="R7" s="44" t="s">
        <v>31</v>
      </c>
      <c r="S7" s="13" t="s">
        <v>30</v>
      </c>
      <c r="T7" s="12" t="s">
        <v>32</v>
      </c>
      <c r="U7" s="44" t="s">
        <v>53</v>
      </c>
      <c r="V7" s="45" t="s">
        <v>31</v>
      </c>
      <c r="W7" s="16" t="s">
        <v>47</v>
      </c>
      <c r="X7" s="44" t="s">
        <v>48</v>
      </c>
    </row>
    <row r="8" spans="1:26" ht="30.75" customHeight="1" x14ac:dyDescent="0.2">
      <c r="A8" s="49"/>
      <c r="B8" s="10"/>
      <c r="C8" s="52"/>
      <c r="D8" s="52"/>
      <c r="E8" s="11"/>
      <c r="F8" s="46"/>
      <c r="G8" s="10"/>
      <c r="H8" s="46"/>
      <c r="I8" s="10"/>
      <c r="J8" s="46"/>
      <c r="K8" s="46"/>
      <c r="L8" s="10"/>
      <c r="M8" s="10"/>
      <c r="N8" s="10"/>
      <c r="O8" s="46"/>
      <c r="P8" s="10"/>
      <c r="Q8" s="46"/>
      <c r="R8" s="46"/>
      <c r="S8" s="9"/>
      <c r="T8" s="10"/>
      <c r="U8" s="46"/>
      <c r="V8" s="46"/>
      <c r="W8" s="9"/>
      <c r="X8" s="46"/>
      <c r="Z8" s="8" t="s">
        <v>54</v>
      </c>
    </row>
    <row r="9" spans="1:26" ht="18.75" customHeight="1" x14ac:dyDescent="0.2">
      <c r="A9" s="8" t="s">
        <v>29</v>
      </c>
      <c r="B9" s="18">
        <f>B10+B11</f>
        <v>-6233</v>
      </c>
      <c r="C9" s="18">
        <f>C10+C11</f>
        <v>64</v>
      </c>
      <c r="D9" s="19">
        <f>IF(B9-C9=0,"-",(1-(B9/(B9-C9)))*-1)</f>
        <v>-1.0163569953946294E-2</v>
      </c>
      <c r="E9" s="18">
        <f t="shared" ref="E9:J9" si="0">E10+E11</f>
        <v>-4931</v>
      </c>
      <c r="F9" s="18">
        <f t="shared" si="0"/>
        <v>-12</v>
      </c>
      <c r="G9" s="18">
        <f t="shared" si="0"/>
        <v>3125</v>
      </c>
      <c r="H9" s="18">
        <f t="shared" si="0"/>
        <v>-337</v>
      </c>
      <c r="I9" s="18">
        <f t="shared" si="0"/>
        <v>8056</v>
      </c>
      <c r="J9" s="18">
        <f t="shared" si="0"/>
        <v>-325</v>
      </c>
      <c r="K9" s="29">
        <f>E9/Z9*1000</f>
        <v>-9.177060883871377</v>
      </c>
      <c r="L9" s="29">
        <f>G9/Z9*1000</f>
        <v>5.8159227868785344</v>
      </c>
      <c r="M9" s="29">
        <f>I9/Z9*1000</f>
        <v>14.99298367074991</v>
      </c>
      <c r="N9" s="18">
        <f>N10+N11</f>
        <v>-1302</v>
      </c>
      <c r="O9" s="18">
        <f t="shared" ref="O9:Q9" si="1">O10+O11</f>
        <v>76</v>
      </c>
      <c r="P9" s="18">
        <f t="shared" si="1"/>
        <v>14857</v>
      </c>
      <c r="Q9" s="18">
        <f t="shared" si="1"/>
        <v>-297</v>
      </c>
      <c r="R9" s="18">
        <f t="shared" ref="R9:U9" si="2">R10+R11</f>
        <v>9616</v>
      </c>
      <c r="S9" s="18">
        <f t="shared" si="2"/>
        <v>5241</v>
      </c>
      <c r="T9" s="18">
        <f t="shared" si="2"/>
        <v>16159</v>
      </c>
      <c r="U9" s="18">
        <f t="shared" si="2"/>
        <v>-373</v>
      </c>
      <c r="V9" s="18">
        <f t="shared" ref="V9:W9" si="3">V10+V11</f>
        <v>10918</v>
      </c>
      <c r="W9" s="18">
        <f t="shared" si="3"/>
        <v>5241</v>
      </c>
      <c r="X9" s="29">
        <f>N9/Z9*1000</f>
        <v>-2.4231460699250724</v>
      </c>
      <c r="Z9" s="18">
        <f t="shared" ref="Z9" si="4">Z10+Z11</f>
        <v>537318</v>
      </c>
    </row>
    <row r="10" spans="1:26" ht="18.75" customHeight="1" x14ac:dyDescent="0.2">
      <c r="A10" s="6" t="s">
        <v>28</v>
      </c>
      <c r="B10" s="20">
        <f>B20+B21+B22+B23</f>
        <v>-3907</v>
      </c>
      <c r="C10" s="20">
        <f>C20+C21+C22+C23</f>
        <v>129</v>
      </c>
      <c r="D10" s="21">
        <f t="shared" ref="D10:D38" si="5">IF(B10-C10=0,"-",(1-(B10/(B10-C10)))*-1)</f>
        <v>-3.1962338949454883E-2</v>
      </c>
      <c r="E10" s="20">
        <f t="shared" ref="E10:J10" si="6">E20+E21+E22+E23</f>
        <v>-3010</v>
      </c>
      <c r="F10" s="20">
        <f t="shared" si="6"/>
        <v>-10</v>
      </c>
      <c r="G10" s="20">
        <f t="shared" si="6"/>
        <v>2511</v>
      </c>
      <c r="H10" s="20">
        <f t="shared" si="6"/>
        <v>-261</v>
      </c>
      <c r="I10" s="20">
        <f t="shared" si="6"/>
        <v>5521</v>
      </c>
      <c r="J10" s="20">
        <f t="shared" si="6"/>
        <v>-251</v>
      </c>
      <c r="K10" s="30">
        <f t="shared" ref="K10:K38" si="7">E10/Z10*1000</f>
        <v>-7.4228797320858293</v>
      </c>
      <c r="L10" s="30">
        <f t="shared" ref="L10:L38" si="8">G10/Z10*1000</f>
        <v>6.1923093047400384</v>
      </c>
      <c r="M10" s="30">
        <f t="shared" ref="M10:M38" si="9">I10/Z10*1000</f>
        <v>13.615189036825868</v>
      </c>
      <c r="N10" s="20">
        <f t="shared" ref="N10:Q10" si="10">N20+N21+N22+N23</f>
        <v>-897</v>
      </c>
      <c r="O10" s="20">
        <f t="shared" si="10"/>
        <v>139</v>
      </c>
      <c r="P10" s="20">
        <f t="shared" si="10"/>
        <v>11403</v>
      </c>
      <c r="Q10" s="20">
        <f t="shared" si="10"/>
        <v>-224</v>
      </c>
      <c r="R10" s="20">
        <f t="shared" ref="R10:U10" si="11">R20+R21+R22+R23</f>
        <v>7979</v>
      </c>
      <c r="S10" s="20">
        <f t="shared" si="11"/>
        <v>3424</v>
      </c>
      <c r="T10" s="20">
        <f t="shared" si="11"/>
        <v>12300</v>
      </c>
      <c r="U10" s="20">
        <f t="shared" si="11"/>
        <v>-363</v>
      </c>
      <c r="V10" s="20">
        <f t="shared" ref="V10:W10" si="12">V20+V21+V22+V23</f>
        <v>8982</v>
      </c>
      <c r="W10" s="20">
        <f t="shared" si="12"/>
        <v>3318</v>
      </c>
      <c r="X10" s="30">
        <f t="shared" ref="X10:X38" si="13">N10/Z10*1000</f>
        <v>-2.2120674816215908</v>
      </c>
      <c r="Z10" s="18">
        <f t="shared" ref="Z10" si="14">Z20+Z21+Z22+Z23</f>
        <v>405503</v>
      </c>
    </row>
    <row r="11" spans="1:26" ht="18.75" customHeight="1" x14ac:dyDescent="0.2">
      <c r="A11" s="2" t="s">
        <v>27</v>
      </c>
      <c r="B11" s="22">
        <f>B12+B13+B14+B15+B16</f>
        <v>-2326</v>
      </c>
      <c r="C11" s="22">
        <f>C12+C13+C14+C15+C16</f>
        <v>-65</v>
      </c>
      <c r="D11" s="23">
        <f t="shared" si="5"/>
        <v>2.8748341441839909E-2</v>
      </c>
      <c r="E11" s="22">
        <f t="shared" ref="E11:J11" si="15">E12+E13+E14+E15+E16</f>
        <v>-1921</v>
      </c>
      <c r="F11" s="22">
        <f t="shared" si="15"/>
        <v>-2</v>
      </c>
      <c r="G11" s="22">
        <f t="shared" si="15"/>
        <v>614</v>
      </c>
      <c r="H11" s="22">
        <f t="shared" si="15"/>
        <v>-76</v>
      </c>
      <c r="I11" s="22">
        <f t="shared" si="15"/>
        <v>2535</v>
      </c>
      <c r="J11" s="22">
        <f t="shared" si="15"/>
        <v>-74</v>
      </c>
      <c r="K11" s="31">
        <f t="shared" si="7"/>
        <v>-14.573455221332928</v>
      </c>
      <c r="L11" s="31">
        <f t="shared" si="8"/>
        <v>4.6580434700147935</v>
      </c>
      <c r="M11" s="31">
        <f t="shared" si="9"/>
        <v>19.231498691347721</v>
      </c>
      <c r="N11" s="22">
        <f t="shared" ref="N11:Q11" si="16">N12+N13+N14+N15+N16</f>
        <v>-405</v>
      </c>
      <c r="O11" s="22">
        <f t="shared" si="16"/>
        <v>-63</v>
      </c>
      <c r="P11" s="22">
        <f t="shared" si="16"/>
        <v>3454</v>
      </c>
      <c r="Q11" s="22">
        <f t="shared" si="16"/>
        <v>-73</v>
      </c>
      <c r="R11" s="22">
        <f t="shared" ref="R11:U11" si="17">R12+R13+R14+R15+R16</f>
        <v>1637</v>
      </c>
      <c r="S11" s="22">
        <f t="shared" si="17"/>
        <v>1817</v>
      </c>
      <c r="T11" s="22">
        <f t="shared" si="17"/>
        <v>3859</v>
      </c>
      <c r="U11" s="22">
        <f t="shared" si="17"/>
        <v>-10</v>
      </c>
      <c r="V11" s="22">
        <f t="shared" ref="V11:W11" si="18">V12+V13+V14+V15+V16</f>
        <v>1936</v>
      </c>
      <c r="W11" s="22">
        <f t="shared" si="18"/>
        <v>1923</v>
      </c>
      <c r="X11" s="34">
        <f t="shared" si="13"/>
        <v>-3.0724879566058494</v>
      </c>
      <c r="Z11" s="18">
        <f t="shared" ref="Z11" si="19">Z12+Z13+Z14+Z15+Z16</f>
        <v>131815</v>
      </c>
    </row>
    <row r="12" spans="1:26" ht="18.75" customHeight="1" x14ac:dyDescent="0.2">
      <c r="A12" s="6" t="s">
        <v>26</v>
      </c>
      <c r="B12" s="20">
        <f>B24</f>
        <v>-123</v>
      </c>
      <c r="C12" s="20">
        <f>C24</f>
        <v>14</v>
      </c>
      <c r="D12" s="21">
        <f t="shared" si="5"/>
        <v>-0.1021897810218978</v>
      </c>
      <c r="E12" s="20">
        <f t="shared" ref="E12:J12" si="20">E24</f>
        <v>-130</v>
      </c>
      <c r="F12" s="20">
        <f t="shared" si="20"/>
        <v>8</v>
      </c>
      <c r="G12" s="20">
        <f t="shared" si="20"/>
        <v>51</v>
      </c>
      <c r="H12" s="20">
        <f t="shared" si="20"/>
        <v>-10</v>
      </c>
      <c r="I12" s="20">
        <f t="shared" si="20"/>
        <v>181</v>
      </c>
      <c r="J12" s="20">
        <f t="shared" si="20"/>
        <v>-18</v>
      </c>
      <c r="K12" s="30">
        <f t="shared" si="7"/>
        <v>-12.507215701366173</v>
      </c>
      <c r="L12" s="30">
        <f t="shared" si="8"/>
        <v>4.9066769289974985</v>
      </c>
      <c r="M12" s="30">
        <f t="shared" si="9"/>
        <v>17.413892630363673</v>
      </c>
      <c r="N12" s="20">
        <f t="shared" ref="N12:Q12" si="21">N24</f>
        <v>7</v>
      </c>
      <c r="O12" s="20">
        <f t="shared" si="21"/>
        <v>6</v>
      </c>
      <c r="P12" s="20">
        <f t="shared" si="21"/>
        <v>295</v>
      </c>
      <c r="Q12" s="20">
        <f t="shared" si="21"/>
        <v>-16</v>
      </c>
      <c r="R12" s="20">
        <f t="shared" ref="R12:U12" si="22">R24</f>
        <v>158</v>
      </c>
      <c r="S12" s="20">
        <f t="shared" si="22"/>
        <v>137</v>
      </c>
      <c r="T12" s="20">
        <f t="shared" si="22"/>
        <v>288</v>
      </c>
      <c r="U12" s="20">
        <f t="shared" si="22"/>
        <v>-22</v>
      </c>
      <c r="V12" s="20">
        <f t="shared" ref="V12:W12" si="23">V24</f>
        <v>149</v>
      </c>
      <c r="W12" s="20">
        <f t="shared" si="23"/>
        <v>139</v>
      </c>
      <c r="X12" s="30">
        <f t="shared" si="13"/>
        <v>0.67346546084279391</v>
      </c>
      <c r="Z12" s="18">
        <f t="shared" ref="Z12" si="24">Z24</f>
        <v>10394</v>
      </c>
    </row>
    <row r="13" spans="1:26" ht="18.75" customHeight="1" x14ac:dyDescent="0.2">
      <c r="A13" s="4" t="s">
        <v>25</v>
      </c>
      <c r="B13" s="24">
        <f>B25+B26+B27</f>
        <v>-497</v>
      </c>
      <c r="C13" s="24">
        <f>C25+C26+C27</f>
        <v>126</v>
      </c>
      <c r="D13" s="25">
        <f t="shared" si="5"/>
        <v>-0.202247191011236</v>
      </c>
      <c r="E13" s="24">
        <f t="shared" ref="E13:J13" si="25">E25+E26+E27</f>
        <v>-402</v>
      </c>
      <c r="F13" s="24">
        <f t="shared" si="25"/>
        <v>-2</v>
      </c>
      <c r="G13" s="24">
        <f t="shared" si="25"/>
        <v>80</v>
      </c>
      <c r="H13" s="24">
        <f t="shared" si="25"/>
        <v>-23</v>
      </c>
      <c r="I13" s="24">
        <f t="shared" si="25"/>
        <v>482</v>
      </c>
      <c r="J13" s="24">
        <f t="shared" si="25"/>
        <v>-21</v>
      </c>
      <c r="K13" s="32">
        <f t="shared" si="7"/>
        <v>-17.09910676307954</v>
      </c>
      <c r="L13" s="32">
        <f t="shared" si="8"/>
        <v>3.4028073160357297</v>
      </c>
      <c r="M13" s="32">
        <f t="shared" si="9"/>
        <v>20.50191407911527</v>
      </c>
      <c r="N13" s="24">
        <f t="shared" ref="N13:Q13" si="26">N25+N26+N27</f>
        <v>-95</v>
      </c>
      <c r="O13" s="24">
        <f t="shared" si="26"/>
        <v>128</v>
      </c>
      <c r="P13" s="24">
        <f t="shared" si="26"/>
        <v>554</v>
      </c>
      <c r="Q13" s="24">
        <f t="shared" si="26"/>
        <v>91</v>
      </c>
      <c r="R13" s="24">
        <f t="shared" ref="R13:U13" si="27">R25+R26+R27</f>
        <v>295</v>
      </c>
      <c r="S13" s="24">
        <f t="shared" si="27"/>
        <v>259</v>
      </c>
      <c r="T13" s="24">
        <f t="shared" si="27"/>
        <v>649</v>
      </c>
      <c r="U13" s="24">
        <f t="shared" si="27"/>
        <v>-37</v>
      </c>
      <c r="V13" s="24">
        <f t="shared" ref="V13:W13" si="28">V25+V26+V27</f>
        <v>320</v>
      </c>
      <c r="W13" s="24">
        <f t="shared" si="28"/>
        <v>329</v>
      </c>
      <c r="X13" s="32">
        <f t="shared" si="13"/>
        <v>-4.0408336877924285</v>
      </c>
      <c r="Z13" s="18">
        <f t="shared" ref="Z13" si="29">Z25+Z26+Z27</f>
        <v>23510</v>
      </c>
    </row>
    <row r="14" spans="1:26" ht="18.75" customHeight="1" x14ac:dyDescent="0.2">
      <c r="A14" s="4" t="s">
        <v>24</v>
      </c>
      <c r="B14" s="24">
        <f>B28+B29+B30+B31</f>
        <v>-886</v>
      </c>
      <c r="C14" s="24">
        <f>C28+C29+C30+C31</f>
        <v>-177</v>
      </c>
      <c r="D14" s="25">
        <f t="shared" si="5"/>
        <v>0.2496473906911143</v>
      </c>
      <c r="E14" s="24">
        <f t="shared" ref="E14:J14" si="30">E28+E29+E30+E31</f>
        <v>-671</v>
      </c>
      <c r="F14" s="24">
        <f t="shared" si="30"/>
        <v>-34</v>
      </c>
      <c r="G14" s="24">
        <f t="shared" si="30"/>
        <v>260</v>
      </c>
      <c r="H14" s="24">
        <f t="shared" si="30"/>
        <v>-49</v>
      </c>
      <c r="I14" s="24">
        <f t="shared" si="30"/>
        <v>931</v>
      </c>
      <c r="J14" s="24">
        <f t="shared" si="30"/>
        <v>-15</v>
      </c>
      <c r="K14" s="32">
        <f t="shared" si="7"/>
        <v>-13.236019331294999</v>
      </c>
      <c r="L14" s="32">
        <f t="shared" si="8"/>
        <v>5.1287109182365125</v>
      </c>
      <c r="M14" s="32">
        <f t="shared" si="9"/>
        <v>18.364730249531512</v>
      </c>
      <c r="N14" s="24">
        <f t="shared" ref="N14:Q14" si="31">N28+N29+N30+N31</f>
        <v>-215</v>
      </c>
      <c r="O14" s="24">
        <f t="shared" si="31"/>
        <v>-143</v>
      </c>
      <c r="P14" s="24">
        <f t="shared" si="31"/>
        <v>1322</v>
      </c>
      <c r="Q14" s="24">
        <f t="shared" si="31"/>
        <v>-101</v>
      </c>
      <c r="R14" s="24">
        <f t="shared" ref="R14:U14" si="32">R28+R29+R30+R31</f>
        <v>610</v>
      </c>
      <c r="S14" s="24">
        <f t="shared" si="32"/>
        <v>712</v>
      </c>
      <c r="T14" s="24">
        <f t="shared" si="32"/>
        <v>1537</v>
      </c>
      <c r="U14" s="24">
        <f t="shared" si="32"/>
        <v>42</v>
      </c>
      <c r="V14" s="24">
        <f t="shared" ref="V14:W14" si="33">V28+V29+V30+V31</f>
        <v>790</v>
      </c>
      <c r="W14" s="24">
        <f t="shared" si="33"/>
        <v>747</v>
      </c>
      <c r="X14" s="32">
        <f t="shared" si="13"/>
        <v>-4.2410494131571159</v>
      </c>
      <c r="Z14" s="18">
        <f t="shared" ref="Z14" si="34">Z28+Z29+Z30+Z31</f>
        <v>50695</v>
      </c>
    </row>
    <row r="15" spans="1:26" ht="18.75" customHeight="1" x14ac:dyDescent="0.2">
      <c r="A15" s="4" t="s">
        <v>23</v>
      </c>
      <c r="B15" s="24">
        <f>B32+B33+B34+B35</f>
        <v>-547</v>
      </c>
      <c r="C15" s="24">
        <f>C32+C33+C34+C35</f>
        <v>-106</v>
      </c>
      <c r="D15" s="25">
        <f t="shared" si="5"/>
        <v>0.24036281179138319</v>
      </c>
      <c r="E15" s="24">
        <f t="shared" ref="E15:J15" si="35">E32+E33+E34+E35</f>
        <v>-509</v>
      </c>
      <c r="F15" s="24">
        <f t="shared" si="35"/>
        <v>-1</v>
      </c>
      <c r="G15" s="24">
        <f t="shared" si="35"/>
        <v>191</v>
      </c>
      <c r="H15" s="24">
        <f t="shared" si="35"/>
        <v>4</v>
      </c>
      <c r="I15" s="24">
        <f t="shared" si="35"/>
        <v>700</v>
      </c>
      <c r="J15" s="24">
        <f t="shared" si="35"/>
        <v>5</v>
      </c>
      <c r="K15" s="32">
        <f t="shared" si="7"/>
        <v>-13.291205347817005</v>
      </c>
      <c r="L15" s="32">
        <f t="shared" si="8"/>
        <v>4.9874660538959681</v>
      </c>
      <c r="M15" s="32">
        <f t="shared" si="9"/>
        <v>18.278671401712973</v>
      </c>
      <c r="N15" s="26">
        <f t="shared" ref="N15:Q15" si="36">N32+N33+N34+N35</f>
        <v>-38</v>
      </c>
      <c r="O15" s="24">
        <f t="shared" si="36"/>
        <v>-105</v>
      </c>
      <c r="P15" s="24">
        <f t="shared" si="36"/>
        <v>1064</v>
      </c>
      <c r="Q15" s="24">
        <f t="shared" si="36"/>
        <v>-89</v>
      </c>
      <c r="R15" s="24">
        <f t="shared" ref="R15:U15" si="37">R32+R33+R34+R35</f>
        <v>446</v>
      </c>
      <c r="S15" s="24">
        <f t="shared" si="37"/>
        <v>618</v>
      </c>
      <c r="T15" s="24">
        <f t="shared" si="37"/>
        <v>1102</v>
      </c>
      <c r="U15" s="24">
        <f t="shared" si="37"/>
        <v>16</v>
      </c>
      <c r="V15" s="24">
        <f t="shared" ref="V15:W15" si="38">V32+V33+V34+V35</f>
        <v>565</v>
      </c>
      <c r="W15" s="24">
        <f t="shared" si="38"/>
        <v>537</v>
      </c>
      <c r="X15" s="32">
        <f t="shared" si="13"/>
        <v>-0.99227073323584702</v>
      </c>
      <c r="Z15" s="18">
        <f t="shared" ref="Z15" si="39">Z32+Z33+Z34+Z35</f>
        <v>38296</v>
      </c>
    </row>
    <row r="16" spans="1:26" ht="18.75" customHeight="1" x14ac:dyDescent="0.2">
      <c r="A16" s="2" t="s">
        <v>22</v>
      </c>
      <c r="B16" s="22">
        <f>B36+B37+B38</f>
        <v>-273</v>
      </c>
      <c r="C16" s="22">
        <f>C36+C37+C38</f>
        <v>78</v>
      </c>
      <c r="D16" s="23">
        <f t="shared" si="5"/>
        <v>-0.22222222222222221</v>
      </c>
      <c r="E16" s="22">
        <f>E36+E37+E38</f>
        <v>-209</v>
      </c>
      <c r="F16" s="22">
        <f t="shared" ref="F16:J16" si="40">F36+F37+F38</f>
        <v>27</v>
      </c>
      <c r="G16" s="22">
        <f t="shared" si="40"/>
        <v>32</v>
      </c>
      <c r="H16" s="22">
        <f t="shared" si="40"/>
        <v>2</v>
      </c>
      <c r="I16" s="22">
        <f t="shared" si="40"/>
        <v>241</v>
      </c>
      <c r="J16" s="22">
        <f t="shared" si="40"/>
        <v>-25</v>
      </c>
      <c r="K16" s="31">
        <f t="shared" si="7"/>
        <v>-23.430493273542602</v>
      </c>
      <c r="L16" s="31">
        <f t="shared" si="8"/>
        <v>3.5874439461883409</v>
      </c>
      <c r="M16" s="31">
        <f t="shared" si="9"/>
        <v>27.017937219730939</v>
      </c>
      <c r="N16" s="22">
        <f t="shared" ref="N16:Q16" si="41">N36+N37+N38</f>
        <v>-64</v>
      </c>
      <c r="O16" s="22">
        <f t="shared" si="41"/>
        <v>51</v>
      </c>
      <c r="P16" s="22">
        <f t="shared" si="41"/>
        <v>219</v>
      </c>
      <c r="Q16" s="22">
        <f t="shared" si="41"/>
        <v>42</v>
      </c>
      <c r="R16" s="22">
        <f t="shared" ref="R16:U16" si="42">R36+R37+R38</f>
        <v>128</v>
      </c>
      <c r="S16" s="22">
        <f t="shared" si="42"/>
        <v>91</v>
      </c>
      <c r="T16" s="22">
        <f t="shared" si="42"/>
        <v>283</v>
      </c>
      <c r="U16" s="22">
        <f t="shared" si="42"/>
        <v>-9</v>
      </c>
      <c r="V16" s="22">
        <f t="shared" ref="V16:W16" si="43">V36+V37+V38</f>
        <v>112</v>
      </c>
      <c r="W16" s="22">
        <f t="shared" si="43"/>
        <v>171</v>
      </c>
      <c r="X16" s="34">
        <f t="shared" si="13"/>
        <v>-7.1748878923766819</v>
      </c>
      <c r="Z16" s="18">
        <f t="shared" ref="Z16" si="44">Z36+Z37+Z38</f>
        <v>8920</v>
      </c>
    </row>
    <row r="17" spans="1:26" ht="18.75" customHeight="1" x14ac:dyDescent="0.2">
      <c r="A17" s="6" t="s">
        <v>21</v>
      </c>
      <c r="B17" s="20">
        <f>B12+B13+B20</f>
        <v>-2545</v>
      </c>
      <c r="C17" s="20">
        <f>C12+C13+C20</f>
        <v>128</v>
      </c>
      <c r="D17" s="21">
        <f t="shared" si="5"/>
        <v>-4.7886270108492335E-2</v>
      </c>
      <c r="E17" s="20">
        <f t="shared" ref="E17:J17" si="45">E12+E13+E20</f>
        <v>-1909</v>
      </c>
      <c r="F17" s="20">
        <f t="shared" si="45"/>
        <v>-13</v>
      </c>
      <c r="G17" s="20">
        <f t="shared" si="45"/>
        <v>1156</v>
      </c>
      <c r="H17" s="20">
        <f t="shared" si="45"/>
        <v>-230</v>
      </c>
      <c r="I17" s="20">
        <f t="shared" si="45"/>
        <v>3065</v>
      </c>
      <c r="J17" s="20">
        <f t="shared" si="45"/>
        <v>-217</v>
      </c>
      <c r="K17" s="30">
        <f t="shared" si="7"/>
        <v>-8.7554348823130113</v>
      </c>
      <c r="L17" s="30">
        <f t="shared" si="8"/>
        <v>5.3018767542974556</v>
      </c>
      <c r="M17" s="30">
        <f t="shared" si="9"/>
        <v>14.057311636610468</v>
      </c>
      <c r="N17" s="20">
        <f t="shared" ref="N17:Q17" si="46">N12+N13+N20</f>
        <v>-636</v>
      </c>
      <c r="O17" s="20">
        <f t="shared" si="46"/>
        <v>141</v>
      </c>
      <c r="P17" s="20">
        <f t="shared" si="46"/>
        <v>5153</v>
      </c>
      <c r="Q17" s="20">
        <f t="shared" si="46"/>
        <v>-54</v>
      </c>
      <c r="R17" s="20">
        <f t="shared" ref="R17:U17" si="47">R12+R13+R20</f>
        <v>3691</v>
      </c>
      <c r="S17" s="20">
        <f t="shared" si="47"/>
        <v>1462</v>
      </c>
      <c r="T17" s="20">
        <f t="shared" si="47"/>
        <v>5789</v>
      </c>
      <c r="U17" s="20">
        <f t="shared" si="47"/>
        <v>-195</v>
      </c>
      <c r="V17" s="20">
        <f t="shared" ref="V17:W17" si="48">V12+V13+V20</f>
        <v>4153</v>
      </c>
      <c r="W17" s="20">
        <f t="shared" si="48"/>
        <v>1636</v>
      </c>
      <c r="X17" s="30">
        <f t="shared" si="13"/>
        <v>-2.9169494945788768</v>
      </c>
      <c r="Z17" s="18">
        <f t="shared" ref="Z17" si="49">Z12+Z13+Z20</f>
        <v>218036</v>
      </c>
    </row>
    <row r="18" spans="1:26" ht="18.75" customHeight="1" x14ac:dyDescent="0.2">
      <c r="A18" s="4" t="s">
        <v>20</v>
      </c>
      <c r="B18" s="24">
        <f>B14+B22</f>
        <v>-1538</v>
      </c>
      <c r="C18" s="24">
        <f>C14+C22</f>
        <v>-82</v>
      </c>
      <c r="D18" s="25">
        <f t="shared" si="5"/>
        <v>5.6318681318681341E-2</v>
      </c>
      <c r="E18" s="24">
        <f t="shared" ref="E18:J18" si="50">E14+E22</f>
        <v>-1149</v>
      </c>
      <c r="F18" s="24">
        <f t="shared" si="50"/>
        <v>-33</v>
      </c>
      <c r="G18" s="24">
        <f t="shared" si="50"/>
        <v>513</v>
      </c>
      <c r="H18" s="24">
        <f t="shared" si="50"/>
        <v>-76</v>
      </c>
      <c r="I18" s="24">
        <f t="shared" si="50"/>
        <v>1662</v>
      </c>
      <c r="J18" s="24">
        <f t="shared" si="50"/>
        <v>-43</v>
      </c>
      <c r="K18" s="32">
        <f t="shared" si="7"/>
        <v>-12.072498029944839</v>
      </c>
      <c r="L18" s="32">
        <f t="shared" si="8"/>
        <v>5.3900709219858154</v>
      </c>
      <c r="M18" s="32">
        <f t="shared" si="9"/>
        <v>17.462568951930653</v>
      </c>
      <c r="N18" s="24">
        <f t="shared" ref="N18:Q18" si="51">N14+N22</f>
        <v>-389</v>
      </c>
      <c r="O18" s="24">
        <f t="shared" si="51"/>
        <v>-49</v>
      </c>
      <c r="P18" s="24">
        <f t="shared" si="51"/>
        <v>2513</v>
      </c>
      <c r="Q18" s="24">
        <f t="shared" si="51"/>
        <v>-188</v>
      </c>
      <c r="R18" s="24">
        <f t="shared" ref="R18:U18" si="52">R14+R22</f>
        <v>1193</v>
      </c>
      <c r="S18" s="24">
        <f t="shared" si="52"/>
        <v>1320</v>
      </c>
      <c r="T18" s="24">
        <f t="shared" si="52"/>
        <v>2902</v>
      </c>
      <c r="U18" s="24">
        <f t="shared" si="52"/>
        <v>-139</v>
      </c>
      <c r="V18" s="24">
        <f t="shared" ref="V18:W18" si="53">V14+V22</f>
        <v>1566</v>
      </c>
      <c r="W18" s="24">
        <f t="shared" si="53"/>
        <v>1336</v>
      </c>
      <c r="X18" s="32">
        <f t="shared" si="13"/>
        <v>-4.0872077751510378</v>
      </c>
      <c r="Z18" s="18">
        <f t="shared" ref="Z18" si="54">Z14+Z22</f>
        <v>95175</v>
      </c>
    </row>
    <row r="19" spans="1:26" ht="18.75" customHeight="1" x14ac:dyDescent="0.2">
      <c r="A19" s="2" t="s">
        <v>19</v>
      </c>
      <c r="B19" s="22">
        <f>B15+B16+B21+B23</f>
        <v>-2150</v>
      </c>
      <c r="C19" s="22">
        <f>C15+C16+C21+C23</f>
        <v>18</v>
      </c>
      <c r="D19" s="23">
        <f t="shared" si="5"/>
        <v>-8.3025830258303124E-3</v>
      </c>
      <c r="E19" s="22">
        <f t="shared" ref="E19:J19" si="55">E15+E16+E21+E23</f>
        <v>-1873</v>
      </c>
      <c r="F19" s="22">
        <f t="shared" si="55"/>
        <v>34</v>
      </c>
      <c r="G19" s="22">
        <f t="shared" si="55"/>
        <v>1456</v>
      </c>
      <c r="H19" s="22">
        <f t="shared" si="55"/>
        <v>-31</v>
      </c>
      <c r="I19" s="22">
        <f t="shared" si="55"/>
        <v>3329</v>
      </c>
      <c r="J19" s="22">
        <f t="shared" si="55"/>
        <v>-65</v>
      </c>
      <c r="K19" s="31">
        <f t="shared" si="7"/>
        <v>-8.3576148893162632</v>
      </c>
      <c r="L19" s="31">
        <f t="shared" si="8"/>
        <v>6.4968965717268992</v>
      </c>
      <c r="M19" s="31">
        <f t="shared" si="9"/>
        <v>14.854511461043163</v>
      </c>
      <c r="N19" s="27">
        <f t="shared" ref="N19:O19" si="56">N15+N16+N21+N23</f>
        <v>-277</v>
      </c>
      <c r="O19" s="22">
        <f t="shared" si="56"/>
        <v>-16</v>
      </c>
      <c r="P19" s="27">
        <f>P15+P16+P21+P23</f>
        <v>7191</v>
      </c>
      <c r="Q19" s="22">
        <f t="shared" ref="Q19" si="57">Q15+Q16+Q21+Q23</f>
        <v>-55</v>
      </c>
      <c r="R19" s="22">
        <f t="shared" ref="R19:S19" si="58">R15+R16+R21+R23</f>
        <v>4732</v>
      </c>
      <c r="S19" s="22">
        <f t="shared" si="58"/>
        <v>2459</v>
      </c>
      <c r="T19" s="27">
        <f>T15+T16+T21+T23</f>
        <v>7468</v>
      </c>
      <c r="U19" s="22">
        <f t="shared" ref="U19" si="59">U15+U16+U21+U23</f>
        <v>-39</v>
      </c>
      <c r="V19" s="22">
        <f t="shared" ref="V19:W19" si="60">V15+V16+V21+V23</f>
        <v>5199</v>
      </c>
      <c r="W19" s="22">
        <f t="shared" si="60"/>
        <v>2269</v>
      </c>
      <c r="X19" s="34">
        <f t="shared" si="13"/>
        <v>-1.2360167241540871</v>
      </c>
      <c r="Z19" s="18">
        <f>Z15+Z16+Z21+Z23</f>
        <v>224107</v>
      </c>
    </row>
    <row r="20" spans="1:26" ht="18.75" customHeight="1" x14ac:dyDescent="0.2">
      <c r="A20" s="5" t="s">
        <v>18</v>
      </c>
      <c r="B20" s="20">
        <f>E20+N20</f>
        <v>-1925</v>
      </c>
      <c r="C20" s="20">
        <v>-12</v>
      </c>
      <c r="D20" s="21">
        <f t="shared" si="5"/>
        <v>6.2728698379508341E-3</v>
      </c>
      <c r="E20" s="20">
        <f>G20-I20</f>
        <v>-1377</v>
      </c>
      <c r="F20" s="20">
        <f>H20-J20</f>
        <v>-19</v>
      </c>
      <c r="G20" s="20">
        <v>1025</v>
      </c>
      <c r="H20" s="20">
        <v>-197</v>
      </c>
      <c r="I20" s="20">
        <v>2402</v>
      </c>
      <c r="J20" s="20">
        <v>-178</v>
      </c>
      <c r="K20" s="30">
        <f t="shared" si="7"/>
        <v>-7.4783307627137052</v>
      </c>
      <c r="L20" s="30">
        <f t="shared" si="8"/>
        <v>5.5666587013664106</v>
      </c>
      <c r="M20" s="30">
        <f t="shared" si="9"/>
        <v>13.044989464080116</v>
      </c>
      <c r="N20" s="20">
        <f>P20-T20</f>
        <v>-548</v>
      </c>
      <c r="O20" s="26">
        <f>Q20-U20</f>
        <v>7</v>
      </c>
      <c r="P20" s="20">
        <f>R20+S20</f>
        <v>4304</v>
      </c>
      <c r="Q20" s="26">
        <v>-129</v>
      </c>
      <c r="R20" s="26">
        <v>3238</v>
      </c>
      <c r="S20" s="26">
        <v>1066</v>
      </c>
      <c r="T20" s="20">
        <f>V20+W20</f>
        <v>4852</v>
      </c>
      <c r="U20" s="26">
        <v>-136</v>
      </c>
      <c r="V20" s="26">
        <v>3684</v>
      </c>
      <c r="W20" s="26">
        <v>1168</v>
      </c>
      <c r="X20" s="33">
        <f t="shared" si="13"/>
        <v>-2.9761258227793106</v>
      </c>
      <c r="Z20" s="8">
        <v>184132</v>
      </c>
    </row>
    <row r="21" spans="1:26" ht="18.75" customHeight="1" x14ac:dyDescent="0.2">
      <c r="A21" s="3" t="s">
        <v>17</v>
      </c>
      <c r="B21" s="24">
        <f t="shared" ref="B21:B38" si="61">E21+N21</f>
        <v>-1117</v>
      </c>
      <c r="C21" s="24">
        <v>-90</v>
      </c>
      <c r="D21" s="25">
        <f t="shared" si="5"/>
        <v>8.7633885102239573E-2</v>
      </c>
      <c r="E21" s="24">
        <f t="shared" ref="E21:E38" si="62">G21-I21</f>
        <v>-855</v>
      </c>
      <c r="F21" s="24">
        <f t="shared" ref="F21:F38" si="63">H21-J21</f>
        <v>-32</v>
      </c>
      <c r="G21" s="24">
        <v>1041</v>
      </c>
      <c r="H21" s="24">
        <v>-65</v>
      </c>
      <c r="I21" s="24">
        <v>1896</v>
      </c>
      <c r="J21" s="24">
        <v>-33</v>
      </c>
      <c r="K21" s="32">
        <f t="shared" si="7"/>
        <v>-5.8916352560966363</v>
      </c>
      <c r="L21" s="32">
        <f t="shared" si="8"/>
        <v>7.1733243293527478</v>
      </c>
      <c r="M21" s="32">
        <f t="shared" si="9"/>
        <v>13.064959585449385</v>
      </c>
      <c r="N21" s="24">
        <f t="shared" ref="N21:N38" si="64">P21-T21</f>
        <v>-262</v>
      </c>
      <c r="O21" s="24">
        <f t="shared" ref="O21:O38" si="65">Q21-U21</f>
        <v>-58</v>
      </c>
      <c r="P21" s="24">
        <f t="shared" ref="P21:P38" si="66">R21+S21</f>
        <v>4775</v>
      </c>
      <c r="Q21" s="24">
        <v>56</v>
      </c>
      <c r="R21" s="24">
        <v>3358</v>
      </c>
      <c r="S21" s="24">
        <v>1417</v>
      </c>
      <c r="T21" s="24">
        <f t="shared" ref="T21:T38" si="67">V21+W21</f>
        <v>5037</v>
      </c>
      <c r="U21" s="24">
        <v>114</v>
      </c>
      <c r="V21" s="24">
        <v>3789</v>
      </c>
      <c r="W21" s="24">
        <v>1248</v>
      </c>
      <c r="X21" s="32">
        <f t="shared" si="13"/>
        <v>-1.8053899849091448</v>
      </c>
      <c r="Z21" s="8">
        <v>145121</v>
      </c>
    </row>
    <row r="22" spans="1:26" ht="18.75" customHeight="1" x14ac:dyDescent="0.2">
      <c r="A22" s="3" t="s">
        <v>16</v>
      </c>
      <c r="B22" s="24">
        <f t="shared" si="61"/>
        <v>-652</v>
      </c>
      <c r="C22" s="24">
        <v>95</v>
      </c>
      <c r="D22" s="25">
        <f t="shared" si="5"/>
        <v>-0.12717536813922359</v>
      </c>
      <c r="E22" s="24">
        <f t="shared" si="62"/>
        <v>-478</v>
      </c>
      <c r="F22" s="24">
        <f t="shared" si="63"/>
        <v>1</v>
      </c>
      <c r="G22" s="24">
        <v>253</v>
      </c>
      <c r="H22" s="24">
        <v>-27</v>
      </c>
      <c r="I22" s="24">
        <v>731</v>
      </c>
      <c r="J22" s="24">
        <v>-28</v>
      </c>
      <c r="K22" s="32">
        <f t="shared" si="7"/>
        <v>-10.746402877697841</v>
      </c>
      <c r="L22" s="32">
        <f t="shared" si="8"/>
        <v>5.6879496402877701</v>
      </c>
      <c r="M22" s="32">
        <f t="shared" si="9"/>
        <v>16.434352517985612</v>
      </c>
      <c r="N22" s="24">
        <f t="shared" si="64"/>
        <v>-174</v>
      </c>
      <c r="O22" s="24">
        <f t="shared" si="65"/>
        <v>94</v>
      </c>
      <c r="P22" s="24">
        <f>R22+S22</f>
        <v>1191</v>
      </c>
      <c r="Q22" s="24">
        <v>-87</v>
      </c>
      <c r="R22" s="24">
        <v>583</v>
      </c>
      <c r="S22" s="24">
        <v>608</v>
      </c>
      <c r="T22" s="24">
        <f t="shared" si="67"/>
        <v>1365</v>
      </c>
      <c r="U22" s="24">
        <v>-181</v>
      </c>
      <c r="V22" s="24">
        <v>776</v>
      </c>
      <c r="W22" s="24">
        <v>589</v>
      </c>
      <c r="X22" s="32">
        <f t="shared" si="13"/>
        <v>-3.9118705035971217</v>
      </c>
      <c r="Z22" s="8">
        <v>44480</v>
      </c>
    </row>
    <row r="23" spans="1:26" ht="18.75" customHeight="1" x14ac:dyDescent="0.2">
      <c r="A23" s="1" t="s">
        <v>15</v>
      </c>
      <c r="B23" s="22">
        <f t="shared" si="61"/>
        <v>-213</v>
      </c>
      <c r="C23" s="22">
        <v>136</v>
      </c>
      <c r="D23" s="23">
        <f t="shared" si="5"/>
        <v>-0.38968481375358166</v>
      </c>
      <c r="E23" s="22">
        <f>G23-I23</f>
        <v>-300</v>
      </c>
      <c r="F23" s="22">
        <f t="shared" si="63"/>
        <v>40</v>
      </c>
      <c r="G23" s="22">
        <v>192</v>
      </c>
      <c r="H23" s="22">
        <v>28</v>
      </c>
      <c r="I23" s="22">
        <v>492</v>
      </c>
      <c r="J23" s="22">
        <v>-12</v>
      </c>
      <c r="K23" s="31">
        <f t="shared" si="7"/>
        <v>-9.4428706326723315</v>
      </c>
      <c r="L23" s="31">
        <f t="shared" si="8"/>
        <v>6.0434372049102922</v>
      </c>
      <c r="M23" s="31">
        <f t="shared" si="9"/>
        <v>15.486307837582624</v>
      </c>
      <c r="N23" s="27">
        <f t="shared" si="64"/>
        <v>87</v>
      </c>
      <c r="O23" s="22">
        <f t="shared" si="65"/>
        <v>96</v>
      </c>
      <c r="P23" s="27">
        <f t="shared" si="66"/>
        <v>1133</v>
      </c>
      <c r="Q23" s="22">
        <v>-64</v>
      </c>
      <c r="R23" s="22">
        <v>800</v>
      </c>
      <c r="S23" s="22">
        <v>333</v>
      </c>
      <c r="T23" s="27">
        <f t="shared" si="67"/>
        <v>1046</v>
      </c>
      <c r="U23" s="22">
        <v>-160</v>
      </c>
      <c r="V23" s="22">
        <v>733</v>
      </c>
      <c r="W23" s="22">
        <v>313</v>
      </c>
      <c r="X23" s="35">
        <f t="shared" si="13"/>
        <v>2.7384324834749765</v>
      </c>
      <c r="Z23" s="8">
        <v>31770</v>
      </c>
    </row>
    <row r="24" spans="1:26" ht="18.75" customHeight="1" x14ac:dyDescent="0.2">
      <c r="A24" s="7" t="s">
        <v>14</v>
      </c>
      <c r="B24" s="18">
        <f t="shared" si="61"/>
        <v>-123</v>
      </c>
      <c r="C24" s="18">
        <v>14</v>
      </c>
      <c r="D24" s="19">
        <f t="shared" si="5"/>
        <v>-0.1021897810218978</v>
      </c>
      <c r="E24" s="20">
        <f t="shared" si="62"/>
        <v>-130</v>
      </c>
      <c r="F24" s="18">
        <f t="shared" si="63"/>
        <v>8</v>
      </c>
      <c r="G24" s="18">
        <v>51</v>
      </c>
      <c r="H24" s="18">
        <v>-10</v>
      </c>
      <c r="I24" s="18">
        <v>181</v>
      </c>
      <c r="J24" s="18">
        <v>-18</v>
      </c>
      <c r="K24" s="29">
        <f t="shared" si="7"/>
        <v>-12.507215701366173</v>
      </c>
      <c r="L24" s="29">
        <f t="shared" si="8"/>
        <v>4.9066769289974985</v>
      </c>
      <c r="M24" s="29">
        <f t="shared" si="9"/>
        <v>17.413892630363673</v>
      </c>
      <c r="N24" s="20">
        <f t="shared" si="64"/>
        <v>7</v>
      </c>
      <c r="O24" s="18">
        <f t="shared" si="65"/>
        <v>6</v>
      </c>
      <c r="P24" s="18">
        <f t="shared" si="66"/>
        <v>295</v>
      </c>
      <c r="Q24" s="18">
        <v>-16</v>
      </c>
      <c r="R24" s="18">
        <v>158</v>
      </c>
      <c r="S24" s="18">
        <v>137</v>
      </c>
      <c r="T24" s="18">
        <f t="shared" si="67"/>
        <v>288</v>
      </c>
      <c r="U24" s="18">
        <v>-22</v>
      </c>
      <c r="V24" s="18">
        <v>149</v>
      </c>
      <c r="W24" s="18">
        <v>139</v>
      </c>
      <c r="X24" s="29">
        <f t="shared" si="13"/>
        <v>0.67346546084279391</v>
      </c>
      <c r="Z24" s="8">
        <v>10394</v>
      </c>
    </row>
    <row r="25" spans="1:26" ht="18.75" customHeight="1" x14ac:dyDescent="0.2">
      <c r="A25" s="5" t="s">
        <v>13</v>
      </c>
      <c r="B25" s="20">
        <f t="shared" si="61"/>
        <v>-65</v>
      </c>
      <c r="C25" s="20">
        <v>38</v>
      </c>
      <c r="D25" s="21">
        <f t="shared" si="5"/>
        <v>-0.3689320388349514</v>
      </c>
      <c r="E25" s="20">
        <f>G25-I25</f>
        <v>-59</v>
      </c>
      <c r="F25" s="20">
        <f t="shared" si="63"/>
        <v>-3</v>
      </c>
      <c r="G25" s="20">
        <v>7</v>
      </c>
      <c r="H25" s="20">
        <v>-4</v>
      </c>
      <c r="I25" s="20">
        <v>66</v>
      </c>
      <c r="J25" s="20">
        <v>-1</v>
      </c>
      <c r="K25" s="30">
        <f t="shared" si="7"/>
        <v>-23.064894448788117</v>
      </c>
      <c r="L25" s="30">
        <f t="shared" si="8"/>
        <v>2.7365129007036746</v>
      </c>
      <c r="M25" s="30">
        <f t="shared" si="9"/>
        <v>25.801407349491793</v>
      </c>
      <c r="N25" s="20">
        <f>P25-T25</f>
        <v>-6</v>
      </c>
      <c r="O25" s="20">
        <f t="shared" si="65"/>
        <v>41</v>
      </c>
      <c r="P25" s="20">
        <f t="shared" si="66"/>
        <v>63</v>
      </c>
      <c r="Q25" s="20">
        <v>22</v>
      </c>
      <c r="R25" s="20">
        <v>34</v>
      </c>
      <c r="S25" s="20">
        <v>29</v>
      </c>
      <c r="T25" s="20">
        <f>V25+W25</f>
        <v>69</v>
      </c>
      <c r="U25" s="20">
        <v>-19</v>
      </c>
      <c r="V25" s="20">
        <v>27</v>
      </c>
      <c r="W25" s="20">
        <v>42</v>
      </c>
      <c r="X25" s="33">
        <f t="shared" si="13"/>
        <v>-2.3455824863174355</v>
      </c>
      <c r="Z25" s="8">
        <v>2558</v>
      </c>
    </row>
    <row r="26" spans="1:26" ht="18.75" customHeight="1" x14ac:dyDescent="0.2">
      <c r="A26" s="3" t="s">
        <v>12</v>
      </c>
      <c r="B26" s="24">
        <f t="shared" si="61"/>
        <v>-114</v>
      </c>
      <c r="C26" s="24">
        <v>63</v>
      </c>
      <c r="D26" s="25">
        <f t="shared" si="5"/>
        <v>-0.35593220338983056</v>
      </c>
      <c r="E26" s="24">
        <f t="shared" si="62"/>
        <v>-122</v>
      </c>
      <c r="F26" s="24">
        <f t="shared" si="63"/>
        <v>9</v>
      </c>
      <c r="G26" s="24">
        <v>15</v>
      </c>
      <c r="H26" s="24">
        <v>-6</v>
      </c>
      <c r="I26" s="24">
        <v>137</v>
      </c>
      <c r="J26" s="24">
        <v>-15</v>
      </c>
      <c r="K26" s="32">
        <f t="shared" si="7"/>
        <v>-20.542178817982826</v>
      </c>
      <c r="L26" s="32">
        <f t="shared" si="8"/>
        <v>2.5256777235224783</v>
      </c>
      <c r="M26" s="32">
        <f t="shared" si="9"/>
        <v>23.067856541505304</v>
      </c>
      <c r="N26" s="24">
        <f t="shared" si="64"/>
        <v>8</v>
      </c>
      <c r="O26" s="24">
        <f t="shared" si="65"/>
        <v>54</v>
      </c>
      <c r="P26" s="24">
        <f t="shared" si="66"/>
        <v>193</v>
      </c>
      <c r="Q26" s="24">
        <v>36</v>
      </c>
      <c r="R26" s="24">
        <v>130</v>
      </c>
      <c r="S26" s="24">
        <v>63</v>
      </c>
      <c r="T26" s="24">
        <f t="shared" si="67"/>
        <v>185</v>
      </c>
      <c r="U26" s="24">
        <v>-18</v>
      </c>
      <c r="V26" s="24">
        <v>104</v>
      </c>
      <c r="W26" s="24">
        <v>81</v>
      </c>
      <c r="X26" s="32">
        <f t="shared" si="13"/>
        <v>1.3470281192119884</v>
      </c>
      <c r="Z26" s="8">
        <v>5939</v>
      </c>
    </row>
    <row r="27" spans="1:26" ht="18.75" customHeight="1" x14ac:dyDescent="0.2">
      <c r="A27" s="1" t="s">
        <v>11</v>
      </c>
      <c r="B27" s="22">
        <f t="shared" si="61"/>
        <v>-318</v>
      </c>
      <c r="C27" s="22">
        <v>25</v>
      </c>
      <c r="D27" s="23">
        <f t="shared" si="5"/>
        <v>-7.2886297376093312E-2</v>
      </c>
      <c r="E27" s="22">
        <f t="shared" si="62"/>
        <v>-221</v>
      </c>
      <c r="F27" s="22">
        <f t="shared" si="63"/>
        <v>-8</v>
      </c>
      <c r="G27" s="22">
        <v>58</v>
      </c>
      <c r="H27" s="22">
        <v>-13</v>
      </c>
      <c r="I27" s="22">
        <v>279</v>
      </c>
      <c r="J27" s="22">
        <v>-5</v>
      </c>
      <c r="K27" s="31">
        <f t="shared" si="7"/>
        <v>-14.720575501232265</v>
      </c>
      <c r="L27" s="31">
        <f t="shared" si="8"/>
        <v>3.8633184573369745</v>
      </c>
      <c r="M27" s="31">
        <f t="shared" si="9"/>
        <v>18.583893958569238</v>
      </c>
      <c r="N27" s="27">
        <f t="shared" si="64"/>
        <v>-97</v>
      </c>
      <c r="O27" s="28">
        <f t="shared" si="65"/>
        <v>33</v>
      </c>
      <c r="P27" s="27">
        <f t="shared" si="66"/>
        <v>298</v>
      </c>
      <c r="Q27" s="28">
        <v>33</v>
      </c>
      <c r="R27" s="28">
        <v>131</v>
      </c>
      <c r="S27" s="28">
        <v>167</v>
      </c>
      <c r="T27" s="27">
        <f t="shared" si="67"/>
        <v>395</v>
      </c>
      <c r="U27" s="28">
        <v>0</v>
      </c>
      <c r="V27" s="28">
        <v>189</v>
      </c>
      <c r="W27" s="28">
        <v>206</v>
      </c>
      <c r="X27" s="35">
        <f t="shared" si="13"/>
        <v>-6.461067075201492</v>
      </c>
      <c r="Z27" s="8">
        <v>15013</v>
      </c>
    </row>
    <row r="28" spans="1:26" ht="18.75" customHeight="1" x14ac:dyDescent="0.2">
      <c r="A28" s="5" t="s">
        <v>10</v>
      </c>
      <c r="B28" s="20">
        <f t="shared" si="61"/>
        <v>-146</v>
      </c>
      <c r="C28" s="20">
        <v>-26</v>
      </c>
      <c r="D28" s="21">
        <f t="shared" si="5"/>
        <v>0.21666666666666656</v>
      </c>
      <c r="E28" s="20">
        <f t="shared" si="62"/>
        <v>-105</v>
      </c>
      <c r="F28" s="20">
        <f t="shared" si="63"/>
        <v>16</v>
      </c>
      <c r="G28" s="20">
        <v>17</v>
      </c>
      <c r="H28" s="20">
        <v>0</v>
      </c>
      <c r="I28" s="20">
        <v>122</v>
      </c>
      <c r="J28" s="20">
        <v>-16</v>
      </c>
      <c r="K28" s="30">
        <f t="shared" si="7"/>
        <v>-18.56107477461552</v>
      </c>
      <c r="L28" s="30">
        <f t="shared" si="8"/>
        <v>3.0051263920806077</v>
      </c>
      <c r="M28" s="30">
        <f t="shared" si="9"/>
        <v>21.566201166696128</v>
      </c>
      <c r="N28" s="20">
        <f t="shared" si="64"/>
        <v>-41</v>
      </c>
      <c r="O28" s="20">
        <f t="shared" si="65"/>
        <v>-42</v>
      </c>
      <c r="P28" s="20">
        <f t="shared" si="66"/>
        <v>103</v>
      </c>
      <c r="Q28" s="20">
        <v>-35</v>
      </c>
      <c r="R28" s="20">
        <v>48</v>
      </c>
      <c r="S28" s="20">
        <v>55</v>
      </c>
      <c r="T28" s="20">
        <f t="shared" si="67"/>
        <v>144</v>
      </c>
      <c r="U28" s="20">
        <v>7</v>
      </c>
      <c r="V28" s="20">
        <v>84</v>
      </c>
      <c r="W28" s="20">
        <v>60</v>
      </c>
      <c r="X28" s="30">
        <f t="shared" si="13"/>
        <v>-7.2476577691355848</v>
      </c>
      <c r="Z28" s="8">
        <v>5657</v>
      </c>
    </row>
    <row r="29" spans="1:26" ht="18.75" customHeight="1" x14ac:dyDescent="0.2">
      <c r="A29" s="3" t="s">
        <v>9</v>
      </c>
      <c r="B29" s="24">
        <f t="shared" si="61"/>
        <v>-179</v>
      </c>
      <c r="C29" s="24">
        <v>-4</v>
      </c>
      <c r="D29" s="25">
        <f t="shared" si="5"/>
        <v>2.2857142857142909E-2</v>
      </c>
      <c r="E29" s="24">
        <f>G29-I29</f>
        <v>-161</v>
      </c>
      <c r="F29" s="24">
        <f t="shared" si="63"/>
        <v>-6</v>
      </c>
      <c r="G29" s="24">
        <v>112</v>
      </c>
      <c r="H29" s="24">
        <v>-15</v>
      </c>
      <c r="I29" s="24">
        <v>273</v>
      </c>
      <c r="J29" s="24">
        <v>-9</v>
      </c>
      <c r="K29" s="32">
        <f t="shared" si="7"/>
        <v>-10.251512257242917</v>
      </c>
      <c r="L29" s="32">
        <f t="shared" si="8"/>
        <v>7.1314867876472459</v>
      </c>
      <c r="M29" s="32">
        <f t="shared" si="9"/>
        <v>17.382999044890159</v>
      </c>
      <c r="N29" s="26">
        <f t="shared" si="64"/>
        <v>-18</v>
      </c>
      <c r="O29" s="24">
        <f t="shared" si="65"/>
        <v>2</v>
      </c>
      <c r="P29" s="26">
        <f>R29+S29</f>
        <v>493</v>
      </c>
      <c r="Q29" s="24">
        <v>40</v>
      </c>
      <c r="R29" s="24">
        <v>149</v>
      </c>
      <c r="S29" s="24">
        <v>344</v>
      </c>
      <c r="T29" s="26">
        <f>V29+W29</f>
        <v>511</v>
      </c>
      <c r="U29" s="24">
        <v>38</v>
      </c>
      <c r="V29" s="24">
        <v>231</v>
      </c>
      <c r="W29" s="24">
        <v>280</v>
      </c>
      <c r="X29" s="32">
        <f t="shared" si="13"/>
        <v>-1.1461318051575931</v>
      </c>
      <c r="Z29" s="8">
        <v>15705</v>
      </c>
    </row>
    <row r="30" spans="1:26" ht="18.75" customHeight="1" x14ac:dyDescent="0.2">
      <c r="A30" s="3" t="s">
        <v>8</v>
      </c>
      <c r="B30" s="24">
        <f>E30+N30</f>
        <v>-337</v>
      </c>
      <c r="C30" s="24">
        <v>-87</v>
      </c>
      <c r="D30" s="25">
        <f t="shared" si="5"/>
        <v>0.34800000000000009</v>
      </c>
      <c r="E30" s="24">
        <f t="shared" si="62"/>
        <v>-245</v>
      </c>
      <c r="F30" s="24">
        <f t="shared" si="63"/>
        <v>-9</v>
      </c>
      <c r="G30" s="24">
        <v>66</v>
      </c>
      <c r="H30" s="24">
        <v>-17</v>
      </c>
      <c r="I30" s="24">
        <v>311</v>
      </c>
      <c r="J30" s="24">
        <v>-8</v>
      </c>
      <c r="K30" s="33">
        <f t="shared" si="7"/>
        <v>-15.793205698446465</v>
      </c>
      <c r="L30" s="33">
        <f t="shared" si="8"/>
        <v>4.2544962289692512</v>
      </c>
      <c r="M30" s="33">
        <f t="shared" si="9"/>
        <v>20.047701927415716</v>
      </c>
      <c r="N30" s="24">
        <f t="shared" si="64"/>
        <v>-92</v>
      </c>
      <c r="O30" s="24">
        <f t="shared" si="65"/>
        <v>-78</v>
      </c>
      <c r="P30" s="24">
        <f t="shared" si="66"/>
        <v>408</v>
      </c>
      <c r="Q30" s="24">
        <v>-73</v>
      </c>
      <c r="R30" s="24">
        <v>275</v>
      </c>
      <c r="S30" s="24">
        <v>133</v>
      </c>
      <c r="T30" s="24">
        <f t="shared" si="67"/>
        <v>500</v>
      </c>
      <c r="U30" s="24">
        <v>5</v>
      </c>
      <c r="V30" s="24">
        <v>288</v>
      </c>
      <c r="W30" s="24">
        <v>212</v>
      </c>
      <c r="X30" s="32">
        <f t="shared" si="13"/>
        <v>-5.9305098949268356</v>
      </c>
      <c r="Z30" s="8">
        <v>15513</v>
      </c>
    </row>
    <row r="31" spans="1:26" ht="18.75" customHeight="1" x14ac:dyDescent="0.2">
      <c r="A31" s="1" t="s">
        <v>7</v>
      </c>
      <c r="B31" s="22">
        <f t="shared" si="61"/>
        <v>-224</v>
      </c>
      <c r="C31" s="22">
        <v>-60</v>
      </c>
      <c r="D31" s="23">
        <f t="shared" si="5"/>
        <v>0.36585365853658547</v>
      </c>
      <c r="E31" s="22">
        <f t="shared" si="62"/>
        <v>-160</v>
      </c>
      <c r="F31" s="22">
        <f t="shared" si="63"/>
        <v>-35</v>
      </c>
      <c r="G31" s="22">
        <v>65</v>
      </c>
      <c r="H31" s="22">
        <v>-17</v>
      </c>
      <c r="I31" s="22">
        <v>225</v>
      </c>
      <c r="J31" s="22">
        <v>18</v>
      </c>
      <c r="K31" s="31">
        <f t="shared" si="7"/>
        <v>-11.577424023154848</v>
      </c>
      <c r="L31" s="31">
        <f t="shared" si="8"/>
        <v>4.7033285094066573</v>
      </c>
      <c r="M31" s="31">
        <f t="shared" si="9"/>
        <v>16.280752532561504</v>
      </c>
      <c r="N31" s="22">
        <f t="shared" si="64"/>
        <v>-64</v>
      </c>
      <c r="O31" s="22">
        <f t="shared" si="65"/>
        <v>-25</v>
      </c>
      <c r="P31" s="22">
        <f t="shared" si="66"/>
        <v>318</v>
      </c>
      <c r="Q31" s="22">
        <v>-33</v>
      </c>
      <c r="R31" s="22">
        <v>138</v>
      </c>
      <c r="S31" s="22">
        <v>180</v>
      </c>
      <c r="T31" s="22">
        <f t="shared" si="67"/>
        <v>382</v>
      </c>
      <c r="U31" s="22">
        <v>-8</v>
      </c>
      <c r="V31" s="22">
        <v>187</v>
      </c>
      <c r="W31" s="22">
        <v>195</v>
      </c>
      <c r="X31" s="34">
        <f t="shared" si="13"/>
        <v>-4.630969609261939</v>
      </c>
      <c r="Z31" s="8">
        <v>13820</v>
      </c>
    </row>
    <row r="32" spans="1:26" ht="18.75" customHeight="1" x14ac:dyDescent="0.2">
      <c r="A32" s="5" t="s">
        <v>6</v>
      </c>
      <c r="B32" s="20">
        <f t="shared" si="61"/>
        <v>-26</v>
      </c>
      <c r="C32" s="20">
        <v>-71</v>
      </c>
      <c r="D32" s="21">
        <f t="shared" si="5"/>
        <v>-1.5777777777777777</v>
      </c>
      <c r="E32" s="20">
        <f t="shared" si="62"/>
        <v>-11</v>
      </c>
      <c r="F32" s="20">
        <f t="shared" si="63"/>
        <v>8</v>
      </c>
      <c r="G32" s="20">
        <v>28</v>
      </c>
      <c r="H32" s="20">
        <v>5</v>
      </c>
      <c r="I32" s="20">
        <v>39</v>
      </c>
      <c r="J32" s="20">
        <v>-3</v>
      </c>
      <c r="K32" s="30">
        <f t="shared" si="7"/>
        <v>-3.0657748049052396</v>
      </c>
      <c r="L32" s="30">
        <f t="shared" si="8"/>
        <v>7.8037904124860651</v>
      </c>
      <c r="M32" s="30">
        <f t="shared" si="9"/>
        <v>10.869565217391305</v>
      </c>
      <c r="N32" s="20">
        <f t="shared" si="64"/>
        <v>-15</v>
      </c>
      <c r="O32" s="26">
        <f t="shared" si="65"/>
        <v>-79</v>
      </c>
      <c r="P32" s="20">
        <f t="shared" si="66"/>
        <v>149</v>
      </c>
      <c r="Q32" s="26">
        <v>-48</v>
      </c>
      <c r="R32" s="26">
        <v>63</v>
      </c>
      <c r="S32" s="26">
        <v>86</v>
      </c>
      <c r="T32" s="20">
        <f t="shared" si="67"/>
        <v>164</v>
      </c>
      <c r="U32" s="26">
        <v>31</v>
      </c>
      <c r="V32" s="26">
        <v>73</v>
      </c>
      <c r="W32" s="26">
        <v>91</v>
      </c>
      <c r="X32" s="33">
        <f t="shared" si="13"/>
        <v>-4.1806020066889626</v>
      </c>
      <c r="Z32" s="8">
        <v>3588</v>
      </c>
    </row>
    <row r="33" spans="1:26" ht="18.75" customHeight="1" x14ac:dyDescent="0.2">
      <c r="A33" s="3" t="s">
        <v>5</v>
      </c>
      <c r="B33" s="24">
        <f t="shared" si="61"/>
        <v>-255</v>
      </c>
      <c r="C33" s="24">
        <v>21</v>
      </c>
      <c r="D33" s="25">
        <f t="shared" si="5"/>
        <v>-7.6086956521739135E-2</v>
      </c>
      <c r="E33" s="24">
        <f t="shared" si="62"/>
        <v>-254</v>
      </c>
      <c r="F33" s="24">
        <f t="shared" si="63"/>
        <v>6</v>
      </c>
      <c r="G33" s="24">
        <v>74</v>
      </c>
      <c r="H33" s="24">
        <v>12</v>
      </c>
      <c r="I33" s="24">
        <v>328</v>
      </c>
      <c r="J33" s="24">
        <v>6</v>
      </c>
      <c r="K33" s="32">
        <f t="shared" si="7"/>
        <v>-17.519657883846051</v>
      </c>
      <c r="L33" s="32">
        <f t="shared" si="8"/>
        <v>5.1041522968685342</v>
      </c>
      <c r="M33" s="32">
        <f t="shared" si="9"/>
        <v>22.623810180714578</v>
      </c>
      <c r="N33" s="24">
        <f t="shared" si="64"/>
        <v>-1</v>
      </c>
      <c r="O33" s="24">
        <f t="shared" si="65"/>
        <v>15</v>
      </c>
      <c r="P33" s="24">
        <f t="shared" si="66"/>
        <v>358</v>
      </c>
      <c r="Q33" s="24">
        <v>-24</v>
      </c>
      <c r="R33" s="24">
        <v>176</v>
      </c>
      <c r="S33" s="24">
        <v>182</v>
      </c>
      <c r="T33" s="24">
        <f t="shared" si="67"/>
        <v>359</v>
      </c>
      <c r="U33" s="24">
        <v>-39</v>
      </c>
      <c r="V33" s="24">
        <v>187</v>
      </c>
      <c r="W33" s="24">
        <v>172</v>
      </c>
      <c r="X33" s="32">
        <f t="shared" si="13"/>
        <v>-6.8975031038763956E-2</v>
      </c>
      <c r="Z33" s="8">
        <v>14498</v>
      </c>
    </row>
    <row r="34" spans="1:26" ht="18.75" customHeight="1" x14ac:dyDescent="0.2">
      <c r="A34" s="3" t="s">
        <v>4</v>
      </c>
      <c r="B34" s="24">
        <f t="shared" si="61"/>
        <v>-145</v>
      </c>
      <c r="C34" s="24">
        <v>-68</v>
      </c>
      <c r="D34" s="25">
        <f t="shared" si="5"/>
        <v>0.88311688311688319</v>
      </c>
      <c r="E34" s="24">
        <f t="shared" si="62"/>
        <v>-127</v>
      </c>
      <c r="F34" s="24">
        <f t="shared" si="63"/>
        <v>-15</v>
      </c>
      <c r="G34" s="24">
        <v>38</v>
      </c>
      <c r="H34" s="24">
        <v>-9</v>
      </c>
      <c r="I34" s="24">
        <v>165</v>
      </c>
      <c r="J34" s="24">
        <v>6</v>
      </c>
      <c r="K34" s="32">
        <f t="shared" si="7"/>
        <v>-12.713985383922315</v>
      </c>
      <c r="L34" s="32">
        <f t="shared" si="8"/>
        <v>3.8041846030633697</v>
      </c>
      <c r="M34" s="32">
        <f t="shared" si="9"/>
        <v>16.518169986985683</v>
      </c>
      <c r="N34" s="24">
        <f t="shared" si="64"/>
        <v>-18</v>
      </c>
      <c r="O34" s="24">
        <f t="shared" si="65"/>
        <v>-53</v>
      </c>
      <c r="P34" s="24">
        <f t="shared" si="66"/>
        <v>283</v>
      </c>
      <c r="Q34" s="24">
        <v>-25</v>
      </c>
      <c r="R34" s="24">
        <v>113</v>
      </c>
      <c r="S34" s="24">
        <v>170</v>
      </c>
      <c r="T34" s="24">
        <f t="shared" si="67"/>
        <v>301</v>
      </c>
      <c r="U34" s="24">
        <v>28</v>
      </c>
      <c r="V34" s="24">
        <v>166</v>
      </c>
      <c r="W34" s="24">
        <v>135</v>
      </c>
      <c r="X34" s="32">
        <f t="shared" si="13"/>
        <v>-1.8019821803984384</v>
      </c>
      <c r="Z34" s="8">
        <v>9989</v>
      </c>
    </row>
    <row r="35" spans="1:26" ht="18.75" customHeight="1" x14ac:dyDescent="0.2">
      <c r="A35" s="1" t="s">
        <v>3</v>
      </c>
      <c r="B35" s="22">
        <f>E35+N35</f>
        <v>-121</v>
      </c>
      <c r="C35" s="22">
        <v>12</v>
      </c>
      <c r="D35" s="23">
        <f t="shared" si="5"/>
        <v>-9.0225563909774431E-2</v>
      </c>
      <c r="E35" s="22">
        <f t="shared" si="62"/>
        <v>-117</v>
      </c>
      <c r="F35" s="22">
        <f t="shared" si="63"/>
        <v>0</v>
      </c>
      <c r="G35" s="22">
        <v>51</v>
      </c>
      <c r="H35" s="22">
        <v>-4</v>
      </c>
      <c r="I35" s="22">
        <v>168</v>
      </c>
      <c r="J35" s="22">
        <v>-4</v>
      </c>
      <c r="K35" s="31">
        <f t="shared" si="7"/>
        <v>-11.447020839448195</v>
      </c>
      <c r="L35" s="31">
        <f t="shared" si="8"/>
        <v>4.9897270325799825</v>
      </c>
      <c r="M35" s="31">
        <f t="shared" si="9"/>
        <v>16.436747872028178</v>
      </c>
      <c r="N35" s="27">
        <f t="shared" si="64"/>
        <v>-4</v>
      </c>
      <c r="O35" s="28">
        <f t="shared" si="65"/>
        <v>12</v>
      </c>
      <c r="P35" s="27">
        <f t="shared" si="66"/>
        <v>274</v>
      </c>
      <c r="Q35" s="28">
        <v>8</v>
      </c>
      <c r="R35" s="28">
        <v>94</v>
      </c>
      <c r="S35" s="28">
        <v>180</v>
      </c>
      <c r="T35" s="27">
        <f t="shared" si="67"/>
        <v>278</v>
      </c>
      <c r="U35" s="28">
        <v>-4</v>
      </c>
      <c r="V35" s="28">
        <v>139</v>
      </c>
      <c r="W35" s="28">
        <v>139</v>
      </c>
      <c r="X35" s="35">
        <f t="shared" si="13"/>
        <v>-0.3913511398101947</v>
      </c>
      <c r="Z35" s="8">
        <v>10221</v>
      </c>
    </row>
    <row r="36" spans="1:26" ht="18.75" customHeight="1" x14ac:dyDescent="0.2">
      <c r="A36" s="5" t="s">
        <v>2</v>
      </c>
      <c r="B36" s="20">
        <f t="shared" si="61"/>
        <v>-121</v>
      </c>
      <c r="C36" s="20">
        <v>25</v>
      </c>
      <c r="D36" s="21">
        <f t="shared" si="5"/>
        <v>-0.17123287671232879</v>
      </c>
      <c r="E36" s="20">
        <f t="shared" si="62"/>
        <v>-86</v>
      </c>
      <c r="F36" s="20">
        <f t="shared" si="63"/>
        <v>13</v>
      </c>
      <c r="G36" s="20">
        <v>18</v>
      </c>
      <c r="H36" s="20">
        <v>5</v>
      </c>
      <c r="I36" s="20">
        <v>104</v>
      </c>
      <c r="J36" s="20">
        <v>-8</v>
      </c>
      <c r="K36" s="30">
        <f t="shared" si="7"/>
        <v>-22.466039707419018</v>
      </c>
      <c r="L36" s="30">
        <f t="shared" si="8"/>
        <v>4.7021943573667713</v>
      </c>
      <c r="M36" s="30">
        <f t="shared" si="9"/>
        <v>27.168234064785786</v>
      </c>
      <c r="N36" s="20">
        <f t="shared" si="64"/>
        <v>-35</v>
      </c>
      <c r="O36" s="20">
        <f t="shared" si="65"/>
        <v>12</v>
      </c>
      <c r="P36" s="20">
        <f t="shared" si="66"/>
        <v>79</v>
      </c>
      <c r="Q36" s="20">
        <v>9</v>
      </c>
      <c r="R36" s="20">
        <v>48</v>
      </c>
      <c r="S36" s="20">
        <v>31</v>
      </c>
      <c r="T36" s="20">
        <f t="shared" si="67"/>
        <v>114</v>
      </c>
      <c r="U36" s="20">
        <v>-3</v>
      </c>
      <c r="V36" s="20">
        <v>47</v>
      </c>
      <c r="W36" s="20">
        <v>67</v>
      </c>
      <c r="X36" s="30">
        <f t="shared" si="13"/>
        <v>-9.143155694879832</v>
      </c>
      <c r="Z36" s="8">
        <v>3828</v>
      </c>
    </row>
    <row r="37" spans="1:26" ht="18.75" customHeight="1" x14ac:dyDescent="0.2">
      <c r="A37" s="3" t="s">
        <v>1</v>
      </c>
      <c r="B37" s="24">
        <f t="shared" si="61"/>
        <v>-110</v>
      </c>
      <c r="C37" s="24">
        <v>13</v>
      </c>
      <c r="D37" s="25">
        <f t="shared" si="5"/>
        <v>-0.10569105691056913</v>
      </c>
      <c r="E37" s="24">
        <f t="shared" si="62"/>
        <v>-70</v>
      </c>
      <c r="F37" s="24">
        <f t="shared" si="63"/>
        <v>8</v>
      </c>
      <c r="G37" s="24">
        <v>6</v>
      </c>
      <c r="H37" s="24">
        <v>-2</v>
      </c>
      <c r="I37" s="24">
        <v>76</v>
      </c>
      <c r="J37" s="24">
        <v>-10</v>
      </c>
      <c r="K37" s="32">
        <f t="shared" si="7"/>
        <v>-26.246719160104988</v>
      </c>
      <c r="L37" s="32">
        <f t="shared" si="8"/>
        <v>2.2497187851518561</v>
      </c>
      <c r="M37" s="32">
        <f t="shared" si="9"/>
        <v>28.496437945256844</v>
      </c>
      <c r="N37" s="24">
        <f t="shared" si="64"/>
        <v>-40</v>
      </c>
      <c r="O37" s="24">
        <f t="shared" si="65"/>
        <v>5</v>
      </c>
      <c r="P37" s="26">
        <f t="shared" si="66"/>
        <v>56</v>
      </c>
      <c r="Q37" s="24">
        <v>-2</v>
      </c>
      <c r="R37" s="24">
        <v>35</v>
      </c>
      <c r="S37" s="24">
        <v>21</v>
      </c>
      <c r="T37" s="26">
        <f t="shared" si="67"/>
        <v>96</v>
      </c>
      <c r="U37" s="24">
        <v>-7</v>
      </c>
      <c r="V37" s="24">
        <v>35</v>
      </c>
      <c r="W37" s="24">
        <v>61</v>
      </c>
      <c r="X37" s="32">
        <f t="shared" si="13"/>
        <v>-14.998125234345707</v>
      </c>
      <c r="Z37" s="8">
        <v>2667</v>
      </c>
    </row>
    <row r="38" spans="1:26" ht="18.75" customHeight="1" x14ac:dyDescent="0.2">
      <c r="A38" s="1" t="s">
        <v>0</v>
      </c>
      <c r="B38" s="22">
        <f t="shared" si="61"/>
        <v>-42</v>
      </c>
      <c r="C38" s="22">
        <v>40</v>
      </c>
      <c r="D38" s="23">
        <f t="shared" si="5"/>
        <v>-0.48780487804878048</v>
      </c>
      <c r="E38" s="22">
        <f t="shared" si="62"/>
        <v>-53</v>
      </c>
      <c r="F38" s="22">
        <f t="shared" si="63"/>
        <v>6</v>
      </c>
      <c r="G38" s="22">
        <v>8</v>
      </c>
      <c r="H38" s="22">
        <v>-1</v>
      </c>
      <c r="I38" s="22">
        <v>61</v>
      </c>
      <c r="J38" s="22">
        <v>-7</v>
      </c>
      <c r="K38" s="31">
        <f t="shared" si="7"/>
        <v>-21.855670103092784</v>
      </c>
      <c r="L38" s="31">
        <f t="shared" si="8"/>
        <v>3.2989690721649487</v>
      </c>
      <c r="M38" s="31">
        <f t="shared" si="9"/>
        <v>25.154639175257731</v>
      </c>
      <c r="N38" s="27">
        <f t="shared" si="64"/>
        <v>11</v>
      </c>
      <c r="O38" s="22">
        <f t="shared" si="65"/>
        <v>34</v>
      </c>
      <c r="P38" s="22">
        <f t="shared" si="66"/>
        <v>84</v>
      </c>
      <c r="Q38" s="22">
        <v>35</v>
      </c>
      <c r="R38" s="22">
        <v>45</v>
      </c>
      <c r="S38" s="22">
        <v>39</v>
      </c>
      <c r="T38" s="22">
        <f t="shared" si="67"/>
        <v>73</v>
      </c>
      <c r="U38" s="22">
        <v>1</v>
      </c>
      <c r="V38" s="22">
        <v>30</v>
      </c>
      <c r="W38" s="22">
        <v>43</v>
      </c>
      <c r="X38" s="34">
        <f t="shared" si="13"/>
        <v>4.536082474226804</v>
      </c>
      <c r="Z38" s="8">
        <v>2425</v>
      </c>
    </row>
    <row r="39" spans="1:26" x14ac:dyDescent="0.2">
      <c r="A39" s="36" t="s">
        <v>56</v>
      </c>
      <c r="Z39" s="8"/>
    </row>
    <row r="40" spans="1:26" x14ac:dyDescent="0.2">
      <c r="A40" s="37" t="s">
        <v>55</v>
      </c>
    </row>
  </sheetData>
  <mergeCells count="19">
    <mergeCell ref="X7:X8"/>
    <mergeCell ref="A5:A8"/>
    <mergeCell ref="C6:C8"/>
    <mergeCell ref="P6:S6"/>
    <mergeCell ref="V7:V8"/>
    <mergeCell ref="F6:F8"/>
    <mergeCell ref="R7:R8"/>
    <mergeCell ref="N5:X5"/>
    <mergeCell ref="D6:D8"/>
    <mergeCell ref="U7:U8"/>
    <mergeCell ref="T6:W6"/>
    <mergeCell ref="O6:O8"/>
    <mergeCell ref="B5:D5"/>
    <mergeCell ref="K6:M6"/>
    <mergeCell ref="E5:M5"/>
    <mergeCell ref="H6:H8"/>
    <mergeCell ref="J6:J8"/>
    <mergeCell ref="Q7:Q8"/>
    <mergeCell ref="K7:K8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landscape" r:id="rId1"/>
  <rowBreaks count="2" manualBreakCount="2">
    <brk id="31" max="16383" man="1"/>
    <brk id="39" max="17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Z40"/>
  <sheetViews>
    <sheetView view="pageBreakPreview" zoomScale="80" zoomScaleNormal="100" zoomScaleSheetLayoutView="80" workbookViewId="0"/>
  </sheetViews>
  <sheetFormatPr defaultRowHeight="13" x14ac:dyDescent="0.2"/>
  <cols>
    <col min="1" max="2" width="8.6328125" customWidth="1"/>
    <col min="3" max="10" width="6.6328125" customWidth="1"/>
    <col min="11" max="13" width="7.6328125" customWidth="1"/>
    <col min="14" max="23" width="6.6328125" customWidth="1"/>
    <col min="24" max="24" width="11.7265625" customWidth="1"/>
  </cols>
  <sheetData>
    <row r="2" spans="1:26" x14ac:dyDescent="0.2">
      <c r="A2" t="s">
        <v>57</v>
      </c>
    </row>
    <row r="4" spans="1:26" x14ac:dyDescent="0.2">
      <c r="A4" t="s">
        <v>50</v>
      </c>
      <c r="X4" s="53" t="s">
        <v>58</v>
      </c>
    </row>
    <row r="5" spans="1:26" ht="13.5" customHeight="1" x14ac:dyDescent="0.2">
      <c r="A5" s="47" t="s">
        <v>37</v>
      </c>
      <c r="B5" s="38" t="s">
        <v>40</v>
      </c>
      <c r="C5" s="39"/>
      <c r="D5" s="39"/>
      <c r="E5" s="41" t="s">
        <v>39</v>
      </c>
      <c r="F5" s="42"/>
      <c r="G5" s="42"/>
      <c r="H5" s="42"/>
      <c r="I5" s="42"/>
      <c r="J5" s="42"/>
      <c r="K5" s="42"/>
      <c r="L5" s="42"/>
      <c r="M5" s="43"/>
      <c r="N5" s="38" t="s">
        <v>38</v>
      </c>
      <c r="O5" s="39"/>
      <c r="P5" s="39"/>
      <c r="Q5" s="39"/>
      <c r="R5" s="39"/>
      <c r="S5" s="39"/>
      <c r="T5" s="39"/>
      <c r="U5" s="39"/>
      <c r="V5" s="39"/>
      <c r="W5" s="39"/>
      <c r="X5" s="40"/>
    </row>
    <row r="6" spans="1:26" ht="13.5" customHeight="1" x14ac:dyDescent="0.2">
      <c r="A6" s="48"/>
      <c r="B6" s="15"/>
      <c r="C6" s="50" t="s">
        <v>51</v>
      </c>
      <c r="D6" s="50" t="s">
        <v>52</v>
      </c>
      <c r="E6" s="15"/>
      <c r="F6" s="44" t="s">
        <v>53</v>
      </c>
      <c r="G6" s="15"/>
      <c r="H6" s="44" t="s">
        <v>53</v>
      </c>
      <c r="I6" s="15"/>
      <c r="J6" s="44" t="s">
        <v>53</v>
      </c>
      <c r="K6" s="38" t="s">
        <v>46</v>
      </c>
      <c r="L6" s="39"/>
      <c r="M6" s="40"/>
      <c r="N6" s="14"/>
      <c r="O6" s="44" t="s">
        <v>53</v>
      </c>
      <c r="P6" s="41" t="s">
        <v>36</v>
      </c>
      <c r="Q6" s="42"/>
      <c r="R6" s="42"/>
      <c r="S6" s="43"/>
      <c r="T6" s="41" t="s">
        <v>35</v>
      </c>
      <c r="U6" s="42"/>
      <c r="V6" s="42"/>
      <c r="W6" s="43"/>
      <c r="X6" s="17" t="s">
        <v>46</v>
      </c>
    </row>
    <row r="7" spans="1:26" ht="13.5" customHeight="1" x14ac:dyDescent="0.2">
      <c r="A7" s="48"/>
      <c r="B7" s="12" t="s">
        <v>41</v>
      </c>
      <c r="C7" s="51"/>
      <c r="D7" s="51"/>
      <c r="E7" s="11" t="s">
        <v>32</v>
      </c>
      <c r="F7" s="45"/>
      <c r="G7" s="12" t="s">
        <v>34</v>
      </c>
      <c r="H7" s="45"/>
      <c r="I7" s="12" t="s">
        <v>33</v>
      </c>
      <c r="J7" s="45"/>
      <c r="K7" s="44" t="s">
        <v>43</v>
      </c>
      <c r="L7" s="14" t="s">
        <v>44</v>
      </c>
      <c r="M7" s="14" t="s">
        <v>45</v>
      </c>
      <c r="N7" s="12" t="s">
        <v>32</v>
      </c>
      <c r="O7" s="45"/>
      <c r="P7" s="14" t="s">
        <v>32</v>
      </c>
      <c r="Q7" s="44" t="s">
        <v>53</v>
      </c>
      <c r="R7" s="44" t="s">
        <v>31</v>
      </c>
      <c r="S7" s="13" t="s">
        <v>30</v>
      </c>
      <c r="T7" s="12" t="s">
        <v>32</v>
      </c>
      <c r="U7" s="44" t="s">
        <v>53</v>
      </c>
      <c r="V7" s="45" t="s">
        <v>31</v>
      </c>
      <c r="W7" s="16" t="s">
        <v>47</v>
      </c>
      <c r="X7" s="44" t="s">
        <v>48</v>
      </c>
    </row>
    <row r="8" spans="1:26" ht="30.75" customHeight="1" x14ac:dyDescent="0.2">
      <c r="A8" s="49"/>
      <c r="B8" s="10"/>
      <c r="C8" s="52"/>
      <c r="D8" s="52"/>
      <c r="E8" s="11"/>
      <c r="F8" s="46"/>
      <c r="G8" s="10"/>
      <c r="H8" s="46"/>
      <c r="I8" s="10"/>
      <c r="J8" s="46"/>
      <c r="K8" s="46"/>
      <c r="L8" s="10"/>
      <c r="M8" s="10"/>
      <c r="N8" s="10"/>
      <c r="O8" s="46"/>
      <c r="P8" s="10"/>
      <c r="Q8" s="46"/>
      <c r="R8" s="46"/>
      <c r="S8" s="9"/>
      <c r="T8" s="10"/>
      <c r="U8" s="46"/>
      <c r="V8" s="46"/>
      <c r="W8" s="9"/>
      <c r="X8" s="46"/>
      <c r="Z8" s="8" t="s">
        <v>54</v>
      </c>
    </row>
    <row r="9" spans="1:26" ht="18.75" customHeight="1" x14ac:dyDescent="0.2">
      <c r="A9" s="8" t="s">
        <v>29</v>
      </c>
      <c r="B9" s="18">
        <f>B10+B11</f>
        <v>-3012</v>
      </c>
      <c r="C9" s="18">
        <f>C10+C11</f>
        <v>-151</v>
      </c>
      <c r="D9" s="19">
        <f>IF(B9-C9=0,"-",(1-(B9/(B9-C9)))*-1)</f>
        <v>5.2778748689269461E-2</v>
      </c>
      <c r="E9" s="18">
        <f t="shared" ref="E9:J9" si="0">E10+E11</f>
        <v>-2302</v>
      </c>
      <c r="F9" s="18">
        <f t="shared" si="0"/>
        <v>4</v>
      </c>
      <c r="G9" s="18">
        <f t="shared" si="0"/>
        <v>1627</v>
      </c>
      <c r="H9" s="18">
        <f t="shared" si="0"/>
        <v>-118</v>
      </c>
      <c r="I9" s="18">
        <f t="shared" si="0"/>
        <v>3929</v>
      </c>
      <c r="J9" s="18">
        <f t="shared" si="0"/>
        <v>-122</v>
      </c>
      <c r="K9" s="29">
        <f>E9/Z9*1000</f>
        <v>-8.95145140279587</v>
      </c>
      <c r="L9" s="29">
        <f>G9/Z9*1000</f>
        <v>6.3266774249995139</v>
      </c>
      <c r="M9" s="29">
        <f>I9/Z9*1000</f>
        <v>15.278128827795385</v>
      </c>
      <c r="N9" s="18">
        <f>N10+N11</f>
        <v>-710</v>
      </c>
      <c r="O9" s="18">
        <f t="shared" ref="O9:W9" si="1">O10+O11</f>
        <v>-155</v>
      </c>
      <c r="P9" s="18">
        <f t="shared" si="1"/>
        <v>7866</v>
      </c>
      <c r="Q9" s="18">
        <f t="shared" si="1"/>
        <v>-229</v>
      </c>
      <c r="R9" s="18">
        <f t="shared" si="1"/>
        <v>5200</v>
      </c>
      <c r="S9" s="18">
        <f t="shared" si="1"/>
        <v>2666</v>
      </c>
      <c r="T9" s="18">
        <f t="shared" si="1"/>
        <v>8576</v>
      </c>
      <c r="U9" s="18">
        <f t="shared" si="1"/>
        <v>-74</v>
      </c>
      <c r="V9" s="18">
        <f t="shared" si="1"/>
        <v>5910</v>
      </c>
      <c r="W9" s="18">
        <f t="shared" si="1"/>
        <v>2666</v>
      </c>
      <c r="X9" s="29">
        <f>N9/Z9*1000</f>
        <v>-2.760873369237649</v>
      </c>
      <c r="Z9" s="18">
        <f t="shared" ref="Z9" si="2">Z10+Z11</f>
        <v>257165</v>
      </c>
    </row>
    <row r="10" spans="1:26" ht="18.75" customHeight="1" x14ac:dyDescent="0.2">
      <c r="A10" s="6" t="s">
        <v>28</v>
      </c>
      <c r="B10" s="20">
        <f>B20+B21+B22+B23</f>
        <v>-1932</v>
      </c>
      <c r="C10" s="20">
        <f>C20+C21+C22+C23</f>
        <v>-137</v>
      </c>
      <c r="D10" s="21">
        <f t="shared" ref="D10:D38" si="3">IF(B10-C10=0,"-",(1-(B10/(B10-C10)))*-1)</f>
        <v>7.6323119777158777E-2</v>
      </c>
      <c r="E10" s="20">
        <f t="shared" ref="E10:J10" si="4">E20+E21+E22+E23</f>
        <v>-1409</v>
      </c>
      <c r="F10" s="20">
        <f t="shared" si="4"/>
        <v>-5</v>
      </c>
      <c r="G10" s="20">
        <f t="shared" si="4"/>
        <v>1315</v>
      </c>
      <c r="H10" s="20">
        <f t="shared" si="4"/>
        <v>-98</v>
      </c>
      <c r="I10" s="20">
        <f t="shared" si="4"/>
        <v>2724</v>
      </c>
      <c r="J10" s="20">
        <f t="shared" si="4"/>
        <v>-93</v>
      </c>
      <c r="K10" s="30">
        <f t="shared" ref="K10:K38" si="5">E10/Z10*1000</f>
        <v>-7.2465631541321871</v>
      </c>
      <c r="L10" s="30">
        <f t="shared" ref="L10:L38" si="6">G10/Z10*1000</f>
        <v>6.7631160735868177</v>
      </c>
      <c r="M10" s="30">
        <f t="shared" ref="M10:M38" si="7">I10/Z10*1000</f>
        <v>14.009679227719005</v>
      </c>
      <c r="N10" s="20">
        <f t="shared" ref="N10:W10" si="8">N20+N21+N22+N23</f>
        <v>-523</v>
      </c>
      <c r="O10" s="20">
        <f t="shared" si="8"/>
        <v>-132</v>
      </c>
      <c r="P10" s="20">
        <f t="shared" si="8"/>
        <v>6177</v>
      </c>
      <c r="Q10" s="20">
        <f t="shared" si="8"/>
        <v>-173</v>
      </c>
      <c r="R10" s="20">
        <f t="shared" si="8"/>
        <v>4416</v>
      </c>
      <c r="S10" s="20">
        <f t="shared" si="8"/>
        <v>1761</v>
      </c>
      <c r="T10" s="20">
        <f t="shared" si="8"/>
        <v>6700</v>
      </c>
      <c r="U10" s="20">
        <f t="shared" si="8"/>
        <v>-41</v>
      </c>
      <c r="V10" s="20">
        <f t="shared" si="8"/>
        <v>4938</v>
      </c>
      <c r="W10" s="20">
        <f t="shared" si="8"/>
        <v>1762</v>
      </c>
      <c r="X10" s="30">
        <f t="shared" ref="X10:X38" si="9">N10/Z10*1000</f>
        <v>-2.6898172672896621</v>
      </c>
      <c r="Z10" s="18">
        <f t="shared" ref="Z10" si="10">Z20+Z21+Z22+Z23</f>
        <v>194437</v>
      </c>
    </row>
    <row r="11" spans="1:26" ht="18.75" customHeight="1" x14ac:dyDescent="0.2">
      <c r="A11" s="2" t="s">
        <v>27</v>
      </c>
      <c r="B11" s="22">
        <f>B12+B13+B14+B15+B16</f>
        <v>-1080</v>
      </c>
      <c r="C11" s="22">
        <f>C12+C13+C14+C15+C16</f>
        <v>-14</v>
      </c>
      <c r="D11" s="23">
        <f t="shared" si="3"/>
        <v>1.3133208255159401E-2</v>
      </c>
      <c r="E11" s="22">
        <f t="shared" ref="E11:J11" si="11">E12+E13+E14+E15+E16</f>
        <v>-893</v>
      </c>
      <c r="F11" s="22">
        <f t="shared" si="11"/>
        <v>9</v>
      </c>
      <c r="G11" s="22">
        <f t="shared" si="11"/>
        <v>312</v>
      </c>
      <c r="H11" s="22">
        <f t="shared" si="11"/>
        <v>-20</v>
      </c>
      <c r="I11" s="22">
        <f t="shared" si="11"/>
        <v>1205</v>
      </c>
      <c r="J11" s="22">
        <f t="shared" si="11"/>
        <v>-29</v>
      </c>
      <c r="K11" s="31">
        <f t="shared" si="5"/>
        <v>-14.236066828210689</v>
      </c>
      <c r="L11" s="31">
        <f t="shared" si="6"/>
        <v>4.9738553755898485</v>
      </c>
      <c r="M11" s="31">
        <f t="shared" si="7"/>
        <v>19.209922203800538</v>
      </c>
      <c r="N11" s="22">
        <f t="shared" ref="N11:W11" si="12">N12+N13+N14+N15+N16</f>
        <v>-187</v>
      </c>
      <c r="O11" s="22">
        <f t="shared" si="12"/>
        <v>-23</v>
      </c>
      <c r="P11" s="22">
        <f t="shared" si="12"/>
        <v>1689</v>
      </c>
      <c r="Q11" s="22">
        <f t="shared" si="12"/>
        <v>-56</v>
      </c>
      <c r="R11" s="22">
        <f t="shared" si="12"/>
        <v>784</v>
      </c>
      <c r="S11" s="22">
        <f t="shared" si="12"/>
        <v>905</v>
      </c>
      <c r="T11" s="22">
        <f t="shared" si="12"/>
        <v>1876</v>
      </c>
      <c r="U11" s="22">
        <f t="shared" si="12"/>
        <v>-33</v>
      </c>
      <c r="V11" s="22">
        <f t="shared" si="12"/>
        <v>972</v>
      </c>
      <c r="W11" s="22">
        <f t="shared" si="12"/>
        <v>904</v>
      </c>
      <c r="X11" s="34">
        <f t="shared" si="9"/>
        <v>-2.9811248565234023</v>
      </c>
      <c r="Z11" s="18">
        <f t="shared" ref="Z11" si="13">Z12+Z13+Z14+Z15+Z16</f>
        <v>62728</v>
      </c>
    </row>
    <row r="12" spans="1:26" ht="18.75" customHeight="1" x14ac:dyDescent="0.2">
      <c r="A12" s="6" t="s">
        <v>26</v>
      </c>
      <c r="B12" s="20">
        <f>B24</f>
        <v>-76</v>
      </c>
      <c r="C12" s="20">
        <f>C24</f>
        <v>-15</v>
      </c>
      <c r="D12" s="21">
        <f t="shared" si="3"/>
        <v>0.24590163934426235</v>
      </c>
      <c r="E12" s="20">
        <f t="shared" ref="E12:J12" si="14">E24</f>
        <v>-67</v>
      </c>
      <c r="F12" s="20">
        <f t="shared" si="14"/>
        <v>-6</v>
      </c>
      <c r="G12" s="20">
        <f t="shared" si="14"/>
        <v>25</v>
      </c>
      <c r="H12" s="20">
        <f t="shared" si="14"/>
        <v>-2</v>
      </c>
      <c r="I12" s="20">
        <f t="shared" si="14"/>
        <v>92</v>
      </c>
      <c r="J12" s="20">
        <f t="shared" si="14"/>
        <v>4</v>
      </c>
      <c r="K12" s="30">
        <f t="shared" si="5"/>
        <v>-13.383939272872553</v>
      </c>
      <c r="L12" s="30">
        <f t="shared" si="6"/>
        <v>4.994007191370355</v>
      </c>
      <c r="M12" s="30">
        <f t="shared" si="7"/>
        <v>18.377946464242907</v>
      </c>
      <c r="N12" s="20">
        <f t="shared" ref="N12:W12" si="15">N24</f>
        <v>-9</v>
      </c>
      <c r="O12" s="20">
        <f t="shared" si="15"/>
        <v>-9</v>
      </c>
      <c r="P12" s="20">
        <f t="shared" si="15"/>
        <v>146</v>
      </c>
      <c r="Q12" s="20">
        <f t="shared" si="15"/>
        <v>-2</v>
      </c>
      <c r="R12" s="20">
        <f t="shared" si="15"/>
        <v>80</v>
      </c>
      <c r="S12" s="20">
        <f t="shared" si="15"/>
        <v>66</v>
      </c>
      <c r="T12" s="20">
        <f t="shared" si="15"/>
        <v>155</v>
      </c>
      <c r="U12" s="20">
        <f t="shared" si="15"/>
        <v>7</v>
      </c>
      <c r="V12" s="20">
        <f t="shared" si="15"/>
        <v>79</v>
      </c>
      <c r="W12" s="20">
        <f t="shared" si="15"/>
        <v>76</v>
      </c>
      <c r="X12" s="30">
        <f t="shared" si="9"/>
        <v>-1.797842588893328</v>
      </c>
      <c r="Z12" s="18">
        <f t="shared" ref="Z12" si="16">Z24</f>
        <v>5006</v>
      </c>
    </row>
    <row r="13" spans="1:26" ht="18.75" customHeight="1" x14ac:dyDescent="0.2">
      <c r="A13" s="4" t="s">
        <v>25</v>
      </c>
      <c r="B13" s="24">
        <f>B25+B26+B27</f>
        <v>-215</v>
      </c>
      <c r="C13" s="24">
        <f>C25+C26+C27</f>
        <v>82</v>
      </c>
      <c r="D13" s="25">
        <f t="shared" si="3"/>
        <v>-0.27609427609427606</v>
      </c>
      <c r="E13" s="24">
        <f t="shared" ref="E13:J13" si="17">E25+E26+E27</f>
        <v>-178</v>
      </c>
      <c r="F13" s="24">
        <f t="shared" si="17"/>
        <v>13</v>
      </c>
      <c r="G13" s="24">
        <f t="shared" si="17"/>
        <v>46</v>
      </c>
      <c r="H13" s="24">
        <f t="shared" si="17"/>
        <v>3</v>
      </c>
      <c r="I13" s="24">
        <f t="shared" si="17"/>
        <v>224</v>
      </c>
      <c r="J13" s="24">
        <f t="shared" si="17"/>
        <v>-10</v>
      </c>
      <c r="K13" s="32">
        <f t="shared" si="5"/>
        <v>-15.997124112519096</v>
      </c>
      <c r="L13" s="32">
        <f t="shared" si="6"/>
        <v>4.1340882537970707</v>
      </c>
      <c r="M13" s="32">
        <f t="shared" si="7"/>
        <v>20.131212366316166</v>
      </c>
      <c r="N13" s="24">
        <f t="shared" ref="N13:W13" si="18">N25+N26+N27</f>
        <v>-37</v>
      </c>
      <c r="O13" s="24">
        <f t="shared" si="18"/>
        <v>69</v>
      </c>
      <c r="P13" s="24">
        <f t="shared" si="18"/>
        <v>271</v>
      </c>
      <c r="Q13" s="24">
        <f t="shared" si="18"/>
        <v>52</v>
      </c>
      <c r="R13" s="24">
        <f t="shared" si="18"/>
        <v>138</v>
      </c>
      <c r="S13" s="24">
        <f t="shared" si="18"/>
        <v>133</v>
      </c>
      <c r="T13" s="24">
        <f t="shared" si="18"/>
        <v>308</v>
      </c>
      <c r="U13" s="24">
        <f t="shared" si="18"/>
        <v>-17</v>
      </c>
      <c r="V13" s="24">
        <f t="shared" si="18"/>
        <v>149</v>
      </c>
      <c r="W13" s="24">
        <f t="shared" si="18"/>
        <v>159</v>
      </c>
      <c r="X13" s="32">
        <f t="shared" si="9"/>
        <v>-3.3252448997932955</v>
      </c>
      <c r="Z13" s="18">
        <f t="shared" ref="Z13" si="19">Z25+Z26+Z27</f>
        <v>11127</v>
      </c>
    </row>
    <row r="14" spans="1:26" ht="18.75" customHeight="1" x14ac:dyDescent="0.2">
      <c r="A14" s="4" t="s">
        <v>24</v>
      </c>
      <c r="B14" s="24">
        <f>B28+B29+B30+B31</f>
        <v>-401</v>
      </c>
      <c r="C14" s="24">
        <f>C28+C29+C30+C31</f>
        <v>-100</v>
      </c>
      <c r="D14" s="25">
        <f t="shared" si="3"/>
        <v>0.33222591362126241</v>
      </c>
      <c r="E14" s="24">
        <f t="shared" ref="E14:J14" si="20">E28+E29+E30+E31</f>
        <v>-312</v>
      </c>
      <c r="F14" s="24">
        <f t="shared" si="20"/>
        <v>-20</v>
      </c>
      <c r="G14" s="24">
        <f t="shared" si="20"/>
        <v>125</v>
      </c>
      <c r="H14" s="24">
        <f t="shared" si="20"/>
        <v>-35</v>
      </c>
      <c r="I14" s="24">
        <f t="shared" si="20"/>
        <v>437</v>
      </c>
      <c r="J14" s="24">
        <f t="shared" si="20"/>
        <v>-15</v>
      </c>
      <c r="K14" s="32">
        <f t="shared" si="5"/>
        <v>-12.89949146235581</v>
      </c>
      <c r="L14" s="32">
        <f t="shared" si="6"/>
        <v>5.168065489725886</v>
      </c>
      <c r="M14" s="32">
        <f t="shared" si="7"/>
        <v>18.067556952081695</v>
      </c>
      <c r="N14" s="24">
        <f t="shared" ref="N14:W14" si="21">N28+N29+N30+N31</f>
        <v>-89</v>
      </c>
      <c r="O14" s="24">
        <f t="shared" si="21"/>
        <v>-80</v>
      </c>
      <c r="P14" s="24">
        <f t="shared" si="21"/>
        <v>642</v>
      </c>
      <c r="Q14" s="24">
        <f t="shared" si="21"/>
        <v>-53</v>
      </c>
      <c r="R14" s="24">
        <f t="shared" si="21"/>
        <v>282</v>
      </c>
      <c r="S14" s="24">
        <f t="shared" si="21"/>
        <v>360</v>
      </c>
      <c r="T14" s="24">
        <f t="shared" si="21"/>
        <v>731</v>
      </c>
      <c r="U14" s="24">
        <f t="shared" si="21"/>
        <v>27</v>
      </c>
      <c r="V14" s="24">
        <f t="shared" si="21"/>
        <v>382</v>
      </c>
      <c r="W14" s="24">
        <f t="shared" si="21"/>
        <v>349</v>
      </c>
      <c r="X14" s="32">
        <f t="shared" si="9"/>
        <v>-3.6796626286848304</v>
      </c>
      <c r="Z14" s="18">
        <f t="shared" ref="Z14" si="22">Z28+Z29+Z30+Z31</f>
        <v>24187</v>
      </c>
    </row>
    <row r="15" spans="1:26" ht="18.75" customHeight="1" x14ac:dyDescent="0.2">
      <c r="A15" s="4" t="s">
        <v>23</v>
      </c>
      <c r="B15" s="24">
        <f>B32+B33+B34+B35</f>
        <v>-277</v>
      </c>
      <c r="C15" s="24">
        <f>C32+C33+C34+C35</f>
        <v>-52</v>
      </c>
      <c r="D15" s="25">
        <f t="shared" si="3"/>
        <v>0.23111111111111104</v>
      </c>
      <c r="E15" s="24">
        <f t="shared" ref="E15:J15" si="23">E32+E33+E34+E35</f>
        <v>-235</v>
      </c>
      <c r="F15" s="24">
        <f t="shared" si="23"/>
        <v>7</v>
      </c>
      <c r="G15" s="24">
        <f t="shared" si="23"/>
        <v>99</v>
      </c>
      <c r="H15" s="24">
        <f t="shared" si="23"/>
        <v>11</v>
      </c>
      <c r="I15" s="24">
        <f t="shared" si="23"/>
        <v>334</v>
      </c>
      <c r="J15" s="24">
        <f t="shared" si="23"/>
        <v>4</v>
      </c>
      <c r="K15" s="32">
        <f t="shared" si="5"/>
        <v>-12.869660460021906</v>
      </c>
      <c r="L15" s="32">
        <f t="shared" si="6"/>
        <v>5.4216867469879517</v>
      </c>
      <c r="M15" s="32">
        <f t="shared" si="7"/>
        <v>18.291347207009856</v>
      </c>
      <c r="N15" s="26">
        <f t="shared" ref="N15:W15" si="24">N32+N33+N34+N35</f>
        <v>-42</v>
      </c>
      <c r="O15" s="24">
        <f t="shared" si="24"/>
        <v>-59</v>
      </c>
      <c r="P15" s="24">
        <f t="shared" si="24"/>
        <v>505</v>
      </c>
      <c r="Q15" s="24">
        <f t="shared" si="24"/>
        <v>-85</v>
      </c>
      <c r="R15" s="24">
        <f t="shared" si="24"/>
        <v>213</v>
      </c>
      <c r="S15" s="24">
        <f t="shared" si="24"/>
        <v>292</v>
      </c>
      <c r="T15" s="24">
        <f t="shared" si="24"/>
        <v>547</v>
      </c>
      <c r="U15" s="24">
        <f t="shared" si="24"/>
        <v>-26</v>
      </c>
      <c r="V15" s="24">
        <f t="shared" si="24"/>
        <v>303</v>
      </c>
      <c r="W15" s="24">
        <f t="shared" si="24"/>
        <v>244</v>
      </c>
      <c r="X15" s="32">
        <f t="shared" si="9"/>
        <v>-2.3001095290251916</v>
      </c>
      <c r="Z15" s="18">
        <f t="shared" ref="Z15" si="25">Z32+Z33+Z34+Z35</f>
        <v>18260</v>
      </c>
    </row>
    <row r="16" spans="1:26" ht="18.75" customHeight="1" x14ac:dyDescent="0.2">
      <c r="A16" s="2" t="s">
        <v>22</v>
      </c>
      <c r="B16" s="22">
        <f>B36+B37+B38</f>
        <v>-111</v>
      </c>
      <c r="C16" s="22">
        <f>C36+C37+C38</f>
        <v>71</v>
      </c>
      <c r="D16" s="23">
        <f t="shared" si="3"/>
        <v>-0.39010989010989006</v>
      </c>
      <c r="E16" s="22">
        <f t="shared" ref="E16:J16" si="26">E36+E37+E38</f>
        <v>-101</v>
      </c>
      <c r="F16" s="22">
        <f t="shared" si="26"/>
        <v>15</v>
      </c>
      <c r="G16" s="22">
        <f t="shared" si="26"/>
        <v>17</v>
      </c>
      <c r="H16" s="22">
        <f t="shared" si="26"/>
        <v>3</v>
      </c>
      <c r="I16" s="22">
        <f t="shared" si="26"/>
        <v>118</v>
      </c>
      <c r="J16" s="22">
        <f t="shared" si="26"/>
        <v>-12</v>
      </c>
      <c r="K16" s="31">
        <f t="shared" si="5"/>
        <v>-24.349083895853422</v>
      </c>
      <c r="L16" s="31">
        <f t="shared" si="6"/>
        <v>4.0983606557377055</v>
      </c>
      <c r="M16" s="31">
        <f t="shared" si="7"/>
        <v>28.447444551591129</v>
      </c>
      <c r="N16" s="22">
        <f t="shared" ref="N16:W16" si="27">N36+N37+N38</f>
        <v>-10</v>
      </c>
      <c r="O16" s="22">
        <f t="shared" si="27"/>
        <v>56</v>
      </c>
      <c r="P16" s="22">
        <f t="shared" si="27"/>
        <v>125</v>
      </c>
      <c r="Q16" s="22">
        <f t="shared" si="27"/>
        <v>32</v>
      </c>
      <c r="R16" s="22">
        <f t="shared" si="27"/>
        <v>71</v>
      </c>
      <c r="S16" s="22">
        <f t="shared" si="27"/>
        <v>54</v>
      </c>
      <c r="T16" s="22">
        <f t="shared" si="27"/>
        <v>135</v>
      </c>
      <c r="U16" s="22">
        <f t="shared" si="27"/>
        <v>-24</v>
      </c>
      <c r="V16" s="22">
        <f t="shared" si="27"/>
        <v>59</v>
      </c>
      <c r="W16" s="22">
        <f t="shared" si="27"/>
        <v>76</v>
      </c>
      <c r="X16" s="34">
        <f t="shared" si="9"/>
        <v>-2.4108003857280615</v>
      </c>
      <c r="Z16" s="18">
        <f t="shared" ref="Z16" si="28">Z36+Z37+Z38</f>
        <v>4148</v>
      </c>
    </row>
    <row r="17" spans="1:26" ht="18.75" customHeight="1" x14ac:dyDescent="0.2">
      <c r="A17" s="6" t="s">
        <v>21</v>
      </c>
      <c r="B17" s="20">
        <f>B12+B13+B20</f>
        <v>-1238</v>
      </c>
      <c r="C17" s="20">
        <f>C12+C13+C20</f>
        <v>-84</v>
      </c>
      <c r="D17" s="21">
        <f t="shared" si="3"/>
        <v>7.2790294627383068E-2</v>
      </c>
      <c r="E17" s="20">
        <f t="shared" ref="E17:J17" si="29">E12+E13+E20</f>
        <v>-864</v>
      </c>
      <c r="F17" s="20">
        <f t="shared" si="29"/>
        <v>23</v>
      </c>
      <c r="G17" s="20">
        <f t="shared" si="29"/>
        <v>616</v>
      </c>
      <c r="H17" s="20">
        <f t="shared" si="29"/>
        <v>-74</v>
      </c>
      <c r="I17" s="20">
        <f t="shared" si="29"/>
        <v>1480</v>
      </c>
      <c r="J17" s="20">
        <f t="shared" si="29"/>
        <v>-97</v>
      </c>
      <c r="K17" s="30">
        <f t="shared" si="5"/>
        <v>-8.1851511505632022</v>
      </c>
      <c r="L17" s="30">
        <f t="shared" si="6"/>
        <v>5.8357096166052465</v>
      </c>
      <c r="M17" s="30">
        <f t="shared" si="7"/>
        <v>14.02086076716845</v>
      </c>
      <c r="N17" s="20">
        <f t="shared" ref="N17:W17" si="30">N12+N13+N20</f>
        <v>-374</v>
      </c>
      <c r="O17" s="20">
        <f t="shared" si="30"/>
        <v>-107</v>
      </c>
      <c r="P17" s="20">
        <f t="shared" si="30"/>
        <v>2793</v>
      </c>
      <c r="Q17" s="20">
        <f t="shared" si="30"/>
        <v>-75</v>
      </c>
      <c r="R17" s="20">
        <f t="shared" si="30"/>
        <v>2031</v>
      </c>
      <c r="S17" s="20">
        <f t="shared" si="30"/>
        <v>762</v>
      </c>
      <c r="T17" s="20">
        <f t="shared" si="30"/>
        <v>3167</v>
      </c>
      <c r="U17" s="20">
        <f t="shared" si="30"/>
        <v>32</v>
      </c>
      <c r="V17" s="20">
        <f t="shared" si="30"/>
        <v>2291</v>
      </c>
      <c r="W17" s="20">
        <f t="shared" si="30"/>
        <v>876</v>
      </c>
      <c r="X17" s="30">
        <f t="shared" si="9"/>
        <v>-3.5431094100817568</v>
      </c>
      <c r="Z17" s="18">
        <f t="shared" ref="Z17" si="31">Z12+Z13+Z20</f>
        <v>105557</v>
      </c>
    </row>
    <row r="18" spans="1:26" ht="18.75" customHeight="1" x14ac:dyDescent="0.2">
      <c r="A18" s="4" t="s">
        <v>20</v>
      </c>
      <c r="B18" s="24">
        <f>B14+B22</f>
        <v>-739</v>
      </c>
      <c r="C18" s="24">
        <f>C14+C22</f>
        <v>-76</v>
      </c>
      <c r="D18" s="25">
        <f t="shared" si="3"/>
        <v>0.11463046757164408</v>
      </c>
      <c r="E18" s="24">
        <f t="shared" ref="E18:J18" si="32">E14+E22</f>
        <v>-532</v>
      </c>
      <c r="F18" s="24">
        <f t="shared" si="32"/>
        <v>-7</v>
      </c>
      <c r="G18" s="24">
        <f t="shared" si="32"/>
        <v>255</v>
      </c>
      <c r="H18" s="24">
        <f t="shared" si="32"/>
        <v>-26</v>
      </c>
      <c r="I18" s="24">
        <f t="shared" si="32"/>
        <v>787</v>
      </c>
      <c r="J18" s="24">
        <f t="shared" si="32"/>
        <v>-19</v>
      </c>
      <c r="K18" s="32">
        <f t="shared" si="5"/>
        <v>-11.790780141843971</v>
      </c>
      <c r="L18" s="32">
        <f t="shared" si="6"/>
        <v>5.6515957446808516</v>
      </c>
      <c r="M18" s="32">
        <f t="shared" si="7"/>
        <v>17.442375886524822</v>
      </c>
      <c r="N18" s="24">
        <f t="shared" ref="N18:W18" si="33">N14+N22</f>
        <v>-207</v>
      </c>
      <c r="O18" s="24">
        <f t="shared" si="33"/>
        <v>-69</v>
      </c>
      <c r="P18" s="24">
        <f t="shared" si="33"/>
        <v>1260</v>
      </c>
      <c r="Q18" s="24">
        <f t="shared" si="33"/>
        <v>-117</v>
      </c>
      <c r="R18" s="24">
        <f t="shared" si="33"/>
        <v>601</v>
      </c>
      <c r="S18" s="24">
        <f t="shared" si="33"/>
        <v>659</v>
      </c>
      <c r="T18" s="24">
        <f t="shared" si="33"/>
        <v>1467</v>
      </c>
      <c r="U18" s="24">
        <f t="shared" si="33"/>
        <v>-48</v>
      </c>
      <c r="V18" s="24">
        <f t="shared" si="33"/>
        <v>800</v>
      </c>
      <c r="W18" s="24">
        <f t="shared" si="33"/>
        <v>667</v>
      </c>
      <c r="X18" s="32">
        <f t="shared" si="9"/>
        <v>-4.5877659574468082</v>
      </c>
      <c r="Z18" s="18">
        <f t="shared" ref="Z18" si="34">Z14+Z22</f>
        <v>45120</v>
      </c>
    </row>
    <row r="19" spans="1:26" ht="18.75" customHeight="1" x14ac:dyDescent="0.2">
      <c r="A19" s="2" t="s">
        <v>19</v>
      </c>
      <c r="B19" s="22">
        <f>B15+B16+B21+B23</f>
        <v>-1035</v>
      </c>
      <c r="C19" s="22">
        <f>C15+C16+C21+C23</f>
        <v>9</v>
      </c>
      <c r="D19" s="23">
        <f t="shared" si="3"/>
        <v>-8.6206896551723755E-3</v>
      </c>
      <c r="E19" s="22">
        <f t="shared" ref="E19:J19" si="35">E15+E16+E21+E23</f>
        <v>-906</v>
      </c>
      <c r="F19" s="22">
        <f t="shared" si="35"/>
        <v>-12</v>
      </c>
      <c r="G19" s="22">
        <f t="shared" si="35"/>
        <v>756</v>
      </c>
      <c r="H19" s="22">
        <f t="shared" si="35"/>
        <v>-18</v>
      </c>
      <c r="I19" s="22">
        <f t="shared" si="35"/>
        <v>1662</v>
      </c>
      <c r="J19" s="22">
        <f t="shared" si="35"/>
        <v>-6</v>
      </c>
      <c r="K19" s="31">
        <f t="shared" si="5"/>
        <v>-8.5080009015100302</v>
      </c>
      <c r="L19" s="31">
        <f t="shared" si="6"/>
        <v>7.0993914807302234</v>
      </c>
      <c r="M19" s="31">
        <f t="shared" si="7"/>
        <v>15.607392382240253</v>
      </c>
      <c r="N19" s="27">
        <f t="shared" ref="N19:O19" si="36">N15+N16+N21+N23</f>
        <v>-129</v>
      </c>
      <c r="O19" s="22">
        <f t="shared" si="36"/>
        <v>21</v>
      </c>
      <c r="P19" s="27">
        <f>P15+P16+P21+P23</f>
        <v>3813</v>
      </c>
      <c r="Q19" s="22">
        <f t="shared" ref="Q19:S19" si="37">Q15+Q16+Q21+Q23</f>
        <v>-37</v>
      </c>
      <c r="R19" s="22">
        <f t="shared" si="37"/>
        <v>2568</v>
      </c>
      <c r="S19" s="22">
        <f t="shared" si="37"/>
        <v>1245</v>
      </c>
      <c r="T19" s="27">
        <f>T15+T16+T21+T23</f>
        <v>3942</v>
      </c>
      <c r="U19" s="22">
        <f t="shared" ref="U19:W19" si="38">U15+U16+U21+U23</f>
        <v>-58</v>
      </c>
      <c r="V19" s="22">
        <f t="shared" si="38"/>
        <v>2819</v>
      </c>
      <c r="W19" s="22">
        <f t="shared" si="38"/>
        <v>1123</v>
      </c>
      <c r="X19" s="34">
        <f t="shared" si="9"/>
        <v>-1.2114041018706334</v>
      </c>
      <c r="Z19" s="18">
        <f>Z15+Z16+Z21+Z23</f>
        <v>106488</v>
      </c>
    </row>
    <row r="20" spans="1:26" ht="18.75" customHeight="1" x14ac:dyDescent="0.2">
      <c r="A20" s="5" t="s">
        <v>18</v>
      </c>
      <c r="B20" s="20">
        <f>E20+N20</f>
        <v>-947</v>
      </c>
      <c r="C20" s="20">
        <v>-151</v>
      </c>
      <c r="D20" s="21">
        <f t="shared" si="3"/>
        <v>0.18969849246231152</v>
      </c>
      <c r="E20" s="20">
        <f>G20-I20</f>
        <v>-619</v>
      </c>
      <c r="F20" s="20">
        <f>H20-J20</f>
        <v>16</v>
      </c>
      <c r="G20" s="20">
        <v>545</v>
      </c>
      <c r="H20" s="20">
        <v>-75</v>
      </c>
      <c r="I20" s="20">
        <v>1164</v>
      </c>
      <c r="J20" s="20">
        <v>-91</v>
      </c>
      <c r="K20" s="30">
        <f t="shared" si="5"/>
        <v>-6.9220790839148325</v>
      </c>
      <c r="L20" s="30">
        <f t="shared" si="6"/>
        <v>6.0945607443191978</v>
      </c>
      <c r="M20" s="30">
        <f t="shared" si="7"/>
        <v>13.016639828234032</v>
      </c>
      <c r="N20" s="20">
        <f>P20-T20</f>
        <v>-328</v>
      </c>
      <c r="O20" s="26">
        <f>Q20-U20</f>
        <v>-167</v>
      </c>
      <c r="P20" s="20">
        <f>R20+S20</f>
        <v>2376</v>
      </c>
      <c r="Q20" s="26">
        <v>-125</v>
      </c>
      <c r="R20" s="26">
        <v>1813</v>
      </c>
      <c r="S20" s="26">
        <v>563</v>
      </c>
      <c r="T20" s="20">
        <f>V20+W20</f>
        <v>2704</v>
      </c>
      <c r="U20" s="26">
        <v>42</v>
      </c>
      <c r="V20" s="26">
        <v>2063</v>
      </c>
      <c r="W20" s="26">
        <v>641</v>
      </c>
      <c r="X20" s="33">
        <f t="shared" si="9"/>
        <v>-3.6679191268563249</v>
      </c>
      <c r="Z20" s="8">
        <v>89424</v>
      </c>
    </row>
    <row r="21" spans="1:26" ht="18.75" customHeight="1" x14ac:dyDescent="0.2">
      <c r="A21" s="3" t="s">
        <v>17</v>
      </c>
      <c r="B21" s="24">
        <f t="shared" ref="B21:B38" si="39">E21+N21</f>
        <v>-545</v>
      </c>
      <c r="C21" s="24">
        <v>-127</v>
      </c>
      <c r="D21" s="25">
        <f t="shared" si="3"/>
        <v>0.30382775119617222</v>
      </c>
      <c r="E21" s="24">
        <f t="shared" ref="E21:F38" si="40">G21-I21</f>
        <v>-432</v>
      </c>
      <c r="F21" s="24">
        <f t="shared" si="40"/>
        <v>-61</v>
      </c>
      <c r="G21" s="24">
        <v>538</v>
      </c>
      <c r="H21" s="24">
        <v>-49</v>
      </c>
      <c r="I21" s="24">
        <v>970</v>
      </c>
      <c r="J21" s="24">
        <v>12</v>
      </c>
      <c r="K21" s="32">
        <f t="shared" si="5"/>
        <v>-6.2764241816676103</v>
      </c>
      <c r="L21" s="32">
        <f t="shared" si="6"/>
        <v>7.816472707724941</v>
      </c>
      <c r="M21" s="32">
        <f t="shared" si="7"/>
        <v>14.092896889392554</v>
      </c>
      <c r="N21" s="24">
        <f t="shared" ref="N21:O38" si="41">P21-T21</f>
        <v>-113</v>
      </c>
      <c r="O21" s="24">
        <f t="shared" si="41"/>
        <v>-66</v>
      </c>
      <c r="P21" s="24">
        <f t="shared" ref="P21:P38" si="42">R21+S21</f>
        <v>2589</v>
      </c>
      <c r="Q21" s="24">
        <v>18</v>
      </c>
      <c r="R21" s="24">
        <v>1859</v>
      </c>
      <c r="S21" s="24">
        <v>730</v>
      </c>
      <c r="T21" s="24">
        <f t="shared" ref="T21:T38" si="43">V21+W21</f>
        <v>2702</v>
      </c>
      <c r="U21" s="24">
        <v>84</v>
      </c>
      <c r="V21" s="24">
        <v>2061</v>
      </c>
      <c r="W21" s="24">
        <v>641</v>
      </c>
      <c r="X21" s="32">
        <f t="shared" si="9"/>
        <v>-1.6417498438158336</v>
      </c>
      <c r="Z21" s="8">
        <v>68829</v>
      </c>
    </row>
    <row r="22" spans="1:26" ht="18.75" customHeight="1" x14ac:dyDescent="0.2">
      <c r="A22" s="3" t="s">
        <v>16</v>
      </c>
      <c r="B22" s="24">
        <f t="shared" si="39"/>
        <v>-338</v>
      </c>
      <c r="C22" s="24">
        <v>24</v>
      </c>
      <c r="D22" s="25">
        <f t="shared" si="3"/>
        <v>-6.6298342541436517E-2</v>
      </c>
      <c r="E22" s="24">
        <f t="shared" si="40"/>
        <v>-220</v>
      </c>
      <c r="F22" s="24">
        <f t="shared" si="40"/>
        <v>13</v>
      </c>
      <c r="G22" s="24">
        <v>130</v>
      </c>
      <c r="H22" s="24">
        <v>9</v>
      </c>
      <c r="I22" s="24">
        <v>350</v>
      </c>
      <c r="J22" s="24">
        <v>-4</v>
      </c>
      <c r="K22" s="32">
        <f t="shared" si="5"/>
        <v>-10.509721492380452</v>
      </c>
      <c r="L22" s="32">
        <f t="shared" si="6"/>
        <v>6.2102899727702674</v>
      </c>
      <c r="M22" s="32">
        <f t="shared" si="7"/>
        <v>16.720011465150719</v>
      </c>
      <c r="N22" s="24">
        <f t="shared" si="41"/>
        <v>-118</v>
      </c>
      <c r="O22" s="24">
        <f t="shared" si="41"/>
        <v>11</v>
      </c>
      <c r="P22" s="24">
        <f t="shared" si="42"/>
        <v>618</v>
      </c>
      <c r="Q22" s="24">
        <v>-64</v>
      </c>
      <c r="R22" s="24">
        <v>319</v>
      </c>
      <c r="S22" s="24">
        <v>299</v>
      </c>
      <c r="T22" s="24">
        <f t="shared" si="43"/>
        <v>736</v>
      </c>
      <c r="U22" s="24">
        <v>-75</v>
      </c>
      <c r="V22" s="24">
        <v>418</v>
      </c>
      <c r="W22" s="24">
        <v>318</v>
      </c>
      <c r="X22" s="32">
        <f t="shared" si="9"/>
        <v>-5.6370324368222429</v>
      </c>
      <c r="Z22" s="8">
        <v>20933</v>
      </c>
    </row>
    <row r="23" spans="1:26" ht="18.75" customHeight="1" x14ac:dyDescent="0.2">
      <c r="A23" s="1" t="s">
        <v>15</v>
      </c>
      <c r="B23" s="22">
        <f t="shared" si="39"/>
        <v>-102</v>
      </c>
      <c r="C23" s="22">
        <v>117</v>
      </c>
      <c r="D23" s="23">
        <f t="shared" si="3"/>
        <v>-0.53424657534246578</v>
      </c>
      <c r="E23" s="22">
        <f>G23-I23</f>
        <v>-138</v>
      </c>
      <c r="F23" s="22">
        <f t="shared" si="40"/>
        <v>27</v>
      </c>
      <c r="G23" s="22">
        <v>102</v>
      </c>
      <c r="H23" s="22">
        <v>17</v>
      </c>
      <c r="I23" s="22">
        <v>240</v>
      </c>
      <c r="J23" s="22">
        <v>-10</v>
      </c>
      <c r="K23" s="31">
        <f t="shared" si="5"/>
        <v>-9.0485869779030867</v>
      </c>
      <c r="L23" s="31">
        <f t="shared" si="6"/>
        <v>6.6880860271457605</v>
      </c>
      <c r="M23" s="31">
        <f t="shared" si="7"/>
        <v>15.73667300504885</v>
      </c>
      <c r="N23" s="27">
        <f t="shared" si="41"/>
        <v>36</v>
      </c>
      <c r="O23" s="22">
        <f t="shared" si="41"/>
        <v>90</v>
      </c>
      <c r="P23" s="27">
        <f t="shared" si="42"/>
        <v>594</v>
      </c>
      <c r="Q23" s="22">
        <v>-2</v>
      </c>
      <c r="R23" s="22">
        <v>425</v>
      </c>
      <c r="S23" s="22">
        <v>169</v>
      </c>
      <c r="T23" s="27">
        <f t="shared" si="43"/>
        <v>558</v>
      </c>
      <c r="U23" s="22">
        <v>-92</v>
      </c>
      <c r="V23" s="22">
        <v>396</v>
      </c>
      <c r="W23" s="22">
        <v>162</v>
      </c>
      <c r="X23" s="35">
        <f t="shared" si="9"/>
        <v>2.3605009507573271</v>
      </c>
      <c r="Z23" s="8">
        <v>15251</v>
      </c>
    </row>
    <row r="24" spans="1:26" ht="18.75" customHeight="1" x14ac:dyDescent="0.2">
      <c r="A24" s="7" t="s">
        <v>14</v>
      </c>
      <c r="B24" s="18">
        <f t="shared" si="39"/>
        <v>-76</v>
      </c>
      <c r="C24" s="18">
        <v>-15</v>
      </c>
      <c r="D24" s="19">
        <f t="shared" si="3"/>
        <v>0.24590163934426235</v>
      </c>
      <c r="E24" s="20">
        <f t="shared" si="40"/>
        <v>-67</v>
      </c>
      <c r="F24" s="18">
        <f t="shared" si="40"/>
        <v>-6</v>
      </c>
      <c r="G24" s="18">
        <v>25</v>
      </c>
      <c r="H24" s="18">
        <v>-2</v>
      </c>
      <c r="I24" s="18">
        <v>92</v>
      </c>
      <c r="J24" s="18">
        <v>4</v>
      </c>
      <c r="K24" s="29">
        <f t="shared" si="5"/>
        <v>-13.383939272872553</v>
      </c>
      <c r="L24" s="29">
        <f t="shared" si="6"/>
        <v>4.994007191370355</v>
      </c>
      <c r="M24" s="29">
        <f t="shared" si="7"/>
        <v>18.377946464242907</v>
      </c>
      <c r="N24" s="20">
        <f t="shared" si="41"/>
        <v>-9</v>
      </c>
      <c r="O24" s="18">
        <f t="shared" si="41"/>
        <v>-9</v>
      </c>
      <c r="P24" s="18">
        <f t="shared" si="42"/>
        <v>146</v>
      </c>
      <c r="Q24" s="18">
        <v>-2</v>
      </c>
      <c r="R24" s="18">
        <v>80</v>
      </c>
      <c r="S24" s="18">
        <v>66</v>
      </c>
      <c r="T24" s="18">
        <f t="shared" si="43"/>
        <v>155</v>
      </c>
      <c r="U24" s="18">
        <v>7</v>
      </c>
      <c r="V24" s="18">
        <v>79</v>
      </c>
      <c r="W24" s="18">
        <v>76</v>
      </c>
      <c r="X24" s="29">
        <f t="shared" si="9"/>
        <v>-1.797842588893328</v>
      </c>
      <c r="Z24" s="8">
        <v>5006</v>
      </c>
    </row>
    <row r="25" spans="1:26" ht="18.75" customHeight="1" x14ac:dyDescent="0.2">
      <c r="A25" s="5" t="s">
        <v>13</v>
      </c>
      <c r="B25" s="20">
        <f t="shared" si="39"/>
        <v>-26</v>
      </c>
      <c r="C25" s="20">
        <v>20</v>
      </c>
      <c r="D25" s="21">
        <f t="shared" si="3"/>
        <v>-0.43478260869565222</v>
      </c>
      <c r="E25" s="20">
        <f>G25-I25</f>
        <v>-30</v>
      </c>
      <c r="F25" s="20">
        <f t="shared" si="40"/>
        <v>-14</v>
      </c>
      <c r="G25" s="20">
        <v>4</v>
      </c>
      <c r="H25" s="20">
        <v>-1</v>
      </c>
      <c r="I25" s="20">
        <v>34</v>
      </c>
      <c r="J25" s="20">
        <v>13</v>
      </c>
      <c r="K25" s="30">
        <f t="shared" si="5"/>
        <v>-24.570024570024568</v>
      </c>
      <c r="L25" s="30">
        <f t="shared" si="6"/>
        <v>3.276003276003276</v>
      </c>
      <c r="M25" s="30">
        <f t="shared" si="7"/>
        <v>27.846027846027848</v>
      </c>
      <c r="N25" s="20">
        <f>P25-T25</f>
        <v>4</v>
      </c>
      <c r="O25" s="20">
        <f t="shared" si="41"/>
        <v>34</v>
      </c>
      <c r="P25" s="20">
        <f t="shared" si="42"/>
        <v>33</v>
      </c>
      <c r="Q25" s="20">
        <v>15</v>
      </c>
      <c r="R25" s="20">
        <v>19</v>
      </c>
      <c r="S25" s="20">
        <v>14</v>
      </c>
      <c r="T25" s="20">
        <f t="shared" si="43"/>
        <v>29</v>
      </c>
      <c r="U25" s="20">
        <v>-19</v>
      </c>
      <c r="V25" s="20">
        <v>8</v>
      </c>
      <c r="W25" s="20">
        <v>21</v>
      </c>
      <c r="X25" s="33">
        <f t="shared" si="9"/>
        <v>3.276003276003276</v>
      </c>
      <c r="Z25" s="8">
        <v>1221</v>
      </c>
    </row>
    <row r="26" spans="1:26" ht="18.75" customHeight="1" x14ac:dyDescent="0.2">
      <c r="A26" s="3" t="s">
        <v>12</v>
      </c>
      <c r="B26" s="24">
        <f t="shared" si="39"/>
        <v>-50</v>
      </c>
      <c r="C26" s="24">
        <v>48</v>
      </c>
      <c r="D26" s="25">
        <f t="shared" si="3"/>
        <v>-0.48979591836734693</v>
      </c>
      <c r="E26" s="24">
        <f t="shared" si="40"/>
        <v>-53</v>
      </c>
      <c r="F26" s="24">
        <f t="shared" si="40"/>
        <v>20</v>
      </c>
      <c r="G26" s="24">
        <v>6</v>
      </c>
      <c r="H26" s="24">
        <v>0</v>
      </c>
      <c r="I26" s="24">
        <v>59</v>
      </c>
      <c r="J26" s="24">
        <v>-20</v>
      </c>
      <c r="K26" s="32">
        <f t="shared" si="5"/>
        <v>-19.182048498009411</v>
      </c>
      <c r="L26" s="32">
        <f t="shared" si="6"/>
        <v>2.1715526601520088</v>
      </c>
      <c r="M26" s="32">
        <f t="shared" si="7"/>
        <v>21.353601158161418</v>
      </c>
      <c r="N26" s="24">
        <f t="shared" si="41"/>
        <v>3</v>
      </c>
      <c r="O26" s="24">
        <f t="shared" si="41"/>
        <v>28</v>
      </c>
      <c r="P26" s="24">
        <f t="shared" si="42"/>
        <v>91</v>
      </c>
      <c r="Q26" s="24">
        <v>18</v>
      </c>
      <c r="R26" s="24">
        <v>51</v>
      </c>
      <c r="S26" s="24">
        <v>40</v>
      </c>
      <c r="T26" s="24">
        <f t="shared" si="43"/>
        <v>88</v>
      </c>
      <c r="U26" s="24">
        <v>-10</v>
      </c>
      <c r="V26" s="24">
        <v>50</v>
      </c>
      <c r="W26" s="24">
        <v>38</v>
      </c>
      <c r="X26" s="32">
        <f t="shared" si="9"/>
        <v>1.0857763300760044</v>
      </c>
      <c r="Z26" s="8">
        <v>2763</v>
      </c>
    </row>
    <row r="27" spans="1:26" ht="18.75" customHeight="1" x14ac:dyDescent="0.2">
      <c r="A27" s="1" t="s">
        <v>11</v>
      </c>
      <c r="B27" s="22">
        <f t="shared" si="39"/>
        <v>-139</v>
      </c>
      <c r="C27" s="22">
        <v>14</v>
      </c>
      <c r="D27" s="23">
        <f t="shared" si="3"/>
        <v>-9.1503267973856217E-2</v>
      </c>
      <c r="E27" s="22">
        <f t="shared" si="40"/>
        <v>-95</v>
      </c>
      <c r="F27" s="22">
        <f t="shared" si="40"/>
        <v>7</v>
      </c>
      <c r="G27" s="22">
        <v>36</v>
      </c>
      <c r="H27" s="22">
        <v>4</v>
      </c>
      <c r="I27" s="22">
        <v>131</v>
      </c>
      <c r="J27" s="22">
        <v>-3</v>
      </c>
      <c r="K27" s="31">
        <f t="shared" si="5"/>
        <v>-13.299734005319895</v>
      </c>
      <c r="L27" s="31">
        <f t="shared" si="6"/>
        <v>5.0398992020159596</v>
      </c>
      <c r="M27" s="31">
        <f t="shared" si="7"/>
        <v>18.339633207335854</v>
      </c>
      <c r="N27" s="27">
        <f t="shared" si="41"/>
        <v>-44</v>
      </c>
      <c r="O27" s="28">
        <f t="shared" si="41"/>
        <v>7</v>
      </c>
      <c r="P27" s="27">
        <f t="shared" si="42"/>
        <v>147</v>
      </c>
      <c r="Q27" s="28">
        <v>19</v>
      </c>
      <c r="R27" s="28">
        <v>68</v>
      </c>
      <c r="S27" s="28">
        <v>79</v>
      </c>
      <c r="T27" s="27">
        <f t="shared" si="43"/>
        <v>191</v>
      </c>
      <c r="U27" s="28">
        <v>12</v>
      </c>
      <c r="V27" s="28">
        <v>91</v>
      </c>
      <c r="W27" s="28">
        <v>100</v>
      </c>
      <c r="X27" s="35">
        <f t="shared" si="9"/>
        <v>-6.159876802463951</v>
      </c>
      <c r="Z27" s="8">
        <v>7143</v>
      </c>
    </row>
    <row r="28" spans="1:26" ht="18.75" customHeight="1" x14ac:dyDescent="0.2">
      <c r="A28" s="5" t="s">
        <v>10</v>
      </c>
      <c r="B28" s="20">
        <f t="shared" si="39"/>
        <v>-58</v>
      </c>
      <c r="C28" s="20">
        <v>-22</v>
      </c>
      <c r="D28" s="21">
        <f t="shared" si="3"/>
        <v>0.61111111111111116</v>
      </c>
      <c r="E28" s="20">
        <f t="shared" si="40"/>
        <v>-48</v>
      </c>
      <c r="F28" s="20">
        <f t="shared" si="40"/>
        <v>2</v>
      </c>
      <c r="G28" s="20">
        <v>4</v>
      </c>
      <c r="H28" s="20">
        <v>-7</v>
      </c>
      <c r="I28" s="20">
        <v>52</v>
      </c>
      <c r="J28" s="20">
        <v>-9</v>
      </c>
      <c r="K28" s="30">
        <f t="shared" si="5"/>
        <v>-17.563117453347971</v>
      </c>
      <c r="L28" s="30">
        <f t="shared" si="6"/>
        <v>1.4635931211123308</v>
      </c>
      <c r="M28" s="30">
        <f t="shared" si="7"/>
        <v>19.026710574460299</v>
      </c>
      <c r="N28" s="20">
        <f t="shared" si="41"/>
        <v>-10</v>
      </c>
      <c r="O28" s="20">
        <f t="shared" si="41"/>
        <v>-24</v>
      </c>
      <c r="P28" s="20">
        <f t="shared" si="42"/>
        <v>52</v>
      </c>
      <c r="Q28" s="20">
        <v>-29</v>
      </c>
      <c r="R28" s="20">
        <v>24</v>
      </c>
      <c r="S28" s="20">
        <v>28</v>
      </c>
      <c r="T28" s="20">
        <f t="shared" si="43"/>
        <v>62</v>
      </c>
      <c r="U28" s="20">
        <v>-5</v>
      </c>
      <c r="V28" s="20">
        <v>38</v>
      </c>
      <c r="W28" s="20">
        <v>24</v>
      </c>
      <c r="X28" s="30">
        <f t="shared" si="9"/>
        <v>-3.6589828027808271</v>
      </c>
      <c r="Z28" s="8">
        <v>2733</v>
      </c>
    </row>
    <row r="29" spans="1:26" ht="18.75" customHeight="1" x14ac:dyDescent="0.2">
      <c r="A29" s="3" t="s">
        <v>9</v>
      </c>
      <c r="B29" s="24">
        <f t="shared" si="39"/>
        <v>-82</v>
      </c>
      <c r="C29" s="24">
        <v>-4</v>
      </c>
      <c r="D29" s="25">
        <f t="shared" si="3"/>
        <v>5.1282051282051322E-2</v>
      </c>
      <c r="E29" s="24">
        <f t="shared" si="40"/>
        <v>-78</v>
      </c>
      <c r="F29" s="24">
        <f t="shared" si="40"/>
        <v>-2</v>
      </c>
      <c r="G29" s="24">
        <v>52</v>
      </c>
      <c r="H29" s="24">
        <v>-7</v>
      </c>
      <c r="I29" s="24">
        <v>130</v>
      </c>
      <c r="J29" s="24">
        <v>-5</v>
      </c>
      <c r="K29" s="32">
        <f t="shared" si="5"/>
        <v>-10.411105178857449</v>
      </c>
      <c r="L29" s="32">
        <f t="shared" si="6"/>
        <v>6.9407367859049653</v>
      </c>
      <c r="M29" s="32">
        <f t="shared" si="7"/>
        <v>17.351841964762411</v>
      </c>
      <c r="N29" s="26">
        <f t="shared" si="41"/>
        <v>-4</v>
      </c>
      <c r="O29" s="24">
        <f t="shared" si="41"/>
        <v>-2</v>
      </c>
      <c r="P29" s="26">
        <f>R29+S29</f>
        <v>252</v>
      </c>
      <c r="Q29" s="24">
        <v>34</v>
      </c>
      <c r="R29" s="24">
        <v>78</v>
      </c>
      <c r="S29" s="24">
        <v>174</v>
      </c>
      <c r="T29" s="26">
        <f>V29+W29</f>
        <v>256</v>
      </c>
      <c r="U29" s="24">
        <v>36</v>
      </c>
      <c r="V29" s="24">
        <v>113</v>
      </c>
      <c r="W29" s="24">
        <v>143</v>
      </c>
      <c r="X29" s="32">
        <f t="shared" si="9"/>
        <v>-0.53390282968499725</v>
      </c>
      <c r="Z29" s="8">
        <v>7492</v>
      </c>
    </row>
    <row r="30" spans="1:26" ht="18.75" customHeight="1" x14ac:dyDescent="0.2">
      <c r="A30" s="3" t="s">
        <v>8</v>
      </c>
      <c r="B30" s="24">
        <f>E30+N30</f>
        <v>-166</v>
      </c>
      <c r="C30" s="24">
        <v>-46</v>
      </c>
      <c r="D30" s="25">
        <f t="shared" si="3"/>
        <v>0.3833333333333333</v>
      </c>
      <c r="E30" s="24">
        <f>G30-I30</f>
        <v>-115</v>
      </c>
      <c r="F30" s="24">
        <f t="shared" si="40"/>
        <v>-3</v>
      </c>
      <c r="G30" s="24">
        <v>37</v>
      </c>
      <c r="H30" s="24">
        <v>-14</v>
      </c>
      <c r="I30" s="24">
        <v>152</v>
      </c>
      <c r="J30" s="24">
        <v>-11</v>
      </c>
      <c r="K30" s="33">
        <f t="shared" si="5"/>
        <v>-15.650517147523136</v>
      </c>
      <c r="L30" s="33">
        <f t="shared" si="6"/>
        <v>5.0353837778987485</v>
      </c>
      <c r="M30" s="33">
        <f t="shared" si="7"/>
        <v>20.685900925421883</v>
      </c>
      <c r="N30" s="24">
        <f t="shared" si="41"/>
        <v>-51</v>
      </c>
      <c r="O30" s="24">
        <f t="shared" si="41"/>
        <v>-43</v>
      </c>
      <c r="P30" s="24">
        <f t="shared" si="42"/>
        <v>188</v>
      </c>
      <c r="Q30" s="24">
        <v>-23</v>
      </c>
      <c r="R30" s="24">
        <v>114</v>
      </c>
      <c r="S30" s="24">
        <v>74</v>
      </c>
      <c r="T30" s="24">
        <f t="shared" si="43"/>
        <v>239</v>
      </c>
      <c r="U30" s="24">
        <v>20</v>
      </c>
      <c r="V30" s="24">
        <v>142</v>
      </c>
      <c r="W30" s="24">
        <v>97</v>
      </c>
      <c r="X30" s="32">
        <f t="shared" si="9"/>
        <v>-6.9406641262928686</v>
      </c>
      <c r="Z30" s="8">
        <v>7348</v>
      </c>
    </row>
    <row r="31" spans="1:26" ht="18.75" customHeight="1" x14ac:dyDescent="0.2">
      <c r="A31" s="1" t="s">
        <v>7</v>
      </c>
      <c r="B31" s="22">
        <f t="shared" si="39"/>
        <v>-95</v>
      </c>
      <c r="C31" s="22">
        <v>-28</v>
      </c>
      <c r="D31" s="23">
        <f t="shared" si="3"/>
        <v>0.41791044776119413</v>
      </c>
      <c r="E31" s="22">
        <f t="shared" si="40"/>
        <v>-71</v>
      </c>
      <c r="F31" s="22">
        <f t="shared" si="40"/>
        <v>-17</v>
      </c>
      <c r="G31" s="22">
        <v>32</v>
      </c>
      <c r="H31" s="22">
        <v>-7</v>
      </c>
      <c r="I31" s="22">
        <v>103</v>
      </c>
      <c r="J31" s="22">
        <v>10</v>
      </c>
      <c r="K31" s="31">
        <f t="shared" si="5"/>
        <v>-10.734804959177502</v>
      </c>
      <c r="L31" s="31">
        <f t="shared" si="6"/>
        <v>4.8382219534321136</v>
      </c>
      <c r="M31" s="31">
        <f t="shared" si="7"/>
        <v>15.573026912609617</v>
      </c>
      <c r="N31" s="22">
        <f t="shared" si="41"/>
        <v>-24</v>
      </c>
      <c r="O31" s="22">
        <f t="shared" si="41"/>
        <v>-11</v>
      </c>
      <c r="P31" s="22">
        <f t="shared" si="42"/>
        <v>150</v>
      </c>
      <c r="Q31" s="22">
        <v>-35</v>
      </c>
      <c r="R31" s="22">
        <v>66</v>
      </c>
      <c r="S31" s="22">
        <v>84</v>
      </c>
      <c r="T31" s="22">
        <f t="shared" si="43"/>
        <v>174</v>
      </c>
      <c r="U31" s="22">
        <v>-24</v>
      </c>
      <c r="V31" s="22">
        <v>89</v>
      </c>
      <c r="W31" s="22">
        <v>85</v>
      </c>
      <c r="X31" s="34">
        <f t="shared" si="9"/>
        <v>-3.628666465074085</v>
      </c>
      <c r="Z31" s="8">
        <v>6614</v>
      </c>
    </row>
    <row r="32" spans="1:26" ht="18.75" customHeight="1" x14ac:dyDescent="0.2">
      <c r="A32" s="5" t="s">
        <v>6</v>
      </c>
      <c r="B32" s="20">
        <f t="shared" si="39"/>
        <v>-9</v>
      </c>
      <c r="C32" s="20">
        <v>-31</v>
      </c>
      <c r="D32" s="21">
        <f t="shared" si="3"/>
        <v>-1.4090909090909092</v>
      </c>
      <c r="E32" s="20">
        <f t="shared" si="40"/>
        <v>-1</v>
      </c>
      <c r="F32" s="20">
        <f t="shared" si="40"/>
        <v>11</v>
      </c>
      <c r="G32" s="20">
        <v>14</v>
      </c>
      <c r="H32" s="20">
        <v>6</v>
      </c>
      <c r="I32" s="20">
        <v>15</v>
      </c>
      <c r="J32" s="20">
        <v>-5</v>
      </c>
      <c r="K32" s="30">
        <f t="shared" si="5"/>
        <v>-0.59808612440191389</v>
      </c>
      <c r="L32" s="30">
        <f t="shared" si="6"/>
        <v>8.3732057416267942</v>
      </c>
      <c r="M32" s="30">
        <f t="shared" si="7"/>
        <v>8.9712918660287073</v>
      </c>
      <c r="N32" s="20">
        <f t="shared" si="41"/>
        <v>-8</v>
      </c>
      <c r="O32" s="26">
        <f t="shared" si="41"/>
        <v>-42</v>
      </c>
      <c r="P32" s="20">
        <f t="shared" si="42"/>
        <v>76</v>
      </c>
      <c r="Q32" s="26">
        <v>-26</v>
      </c>
      <c r="R32" s="26">
        <v>38</v>
      </c>
      <c r="S32" s="26">
        <v>38</v>
      </c>
      <c r="T32" s="20">
        <f t="shared" si="43"/>
        <v>84</v>
      </c>
      <c r="U32" s="26">
        <v>16</v>
      </c>
      <c r="V32" s="26">
        <v>43</v>
      </c>
      <c r="W32" s="26">
        <v>41</v>
      </c>
      <c r="X32" s="33">
        <f t="shared" si="9"/>
        <v>-4.7846889952153111</v>
      </c>
      <c r="Z32" s="8">
        <v>1672</v>
      </c>
    </row>
    <row r="33" spans="1:26" ht="18.75" customHeight="1" x14ac:dyDescent="0.2">
      <c r="A33" s="3" t="s">
        <v>5</v>
      </c>
      <c r="B33" s="24">
        <f t="shared" si="39"/>
        <v>-126</v>
      </c>
      <c r="C33" s="24">
        <v>10</v>
      </c>
      <c r="D33" s="25">
        <f t="shared" si="3"/>
        <v>-7.3529411764705843E-2</v>
      </c>
      <c r="E33" s="24">
        <f t="shared" si="40"/>
        <v>-116</v>
      </c>
      <c r="F33" s="24">
        <f t="shared" si="40"/>
        <v>1</v>
      </c>
      <c r="G33" s="24">
        <v>39</v>
      </c>
      <c r="H33" s="24">
        <v>9</v>
      </c>
      <c r="I33" s="24">
        <v>155</v>
      </c>
      <c r="J33" s="24">
        <v>8</v>
      </c>
      <c r="K33" s="32">
        <f t="shared" si="5"/>
        <v>-16.673853672560011</v>
      </c>
      <c r="L33" s="32">
        <f t="shared" si="6"/>
        <v>5.6058645968089698</v>
      </c>
      <c r="M33" s="32">
        <f t="shared" si="7"/>
        <v>22.279718269368981</v>
      </c>
      <c r="N33" s="24">
        <f t="shared" si="41"/>
        <v>-10</v>
      </c>
      <c r="O33" s="24">
        <f t="shared" si="41"/>
        <v>9</v>
      </c>
      <c r="P33" s="24">
        <f t="shared" si="42"/>
        <v>144</v>
      </c>
      <c r="Q33" s="24">
        <v>-48</v>
      </c>
      <c r="R33" s="24">
        <v>74</v>
      </c>
      <c r="S33" s="24">
        <v>70</v>
      </c>
      <c r="T33" s="24">
        <f t="shared" si="43"/>
        <v>154</v>
      </c>
      <c r="U33" s="24">
        <v>-57</v>
      </c>
      <c r="V33" s="24">
        <v>84</v>
      </c>
      <c r="W33" s="24">
        <v>70</v>
      </c>
      <c r="X33" s="32">
        <f t="shared" si="9"/>
        <v>-1.4374011786689667</v>
      </c>
      <c r="Z33" s="8">
        <v>6957</v>
      </c>
    </row>
    <row r="34" spans="1:26" ht="18.75" customHeight="1" x14ac:dyDescent="0.2">
      <c r="A34" s="3" t="s">
        <v>4</v>
      </c>
      <c r="B34" s="24">
        <f t="shared" si="39"/>
        <v>-86</v>
      </c>
      <c r="C34" s="24">
        <v>-55</v>
      </c>
      <c r="D34" s="25">
        <f t="shared" si="3"/>
        <v>1.774193548387097</v>
      </c>
      <c r="E34" s="24">
        <f t="shared" si="40"/>
        <v>-69</v>
      </c>
      <c r="F34" s="24">
        <f t="shared" si="40"/>
        <v>-20</v>
      </c>
      <c r="G34" s="24">
        <v>16</v>
      </c>
      <c r="H34" s="24">
        <v>-9</v>
      </c>
      <c r="I34" s="24">
        <v>85</v>
      </c>
      <c r="J34" s="24">
        <v>11</v>
      </c>
      <c r="K34" s="32">
        <f t="shared" si="5"/>
        <v>-14.375</v>
      </c>
      <c r="L34" s="32">
        <f t="shared" si="6"/>
        <v>3.3333333333333335</v>
      </c>
      <c r="M34" s="32">
        <f t="shared" si="7"/>
        <v>17.708333333333332</v>
      </c>
      <c r="N34" s="24">
        <f t="shared" si="41"/>
        <v>-17</v>
      </c>
      <c r="O34" s="24">
        <f t="shared" si="41"/>
        <v>-35</v>
      </c>
      <c r="P34" s="24">
        <f t="shared" si="42"/>
        <v>142</v>
      </c>
      <c r="Q34" s="24">
        <v>-23</v>
      </c>
      <c r="R34" s="24">
        <v>53</v>
      </c>
      <c r="S34" s="24">
        <v>89</v>
      </c>
      <c r="T34" s="24">
        <f t="shared" si="43"/>
        <v>159</v>
      </c>
      <c r="U34" s="24">
        <v>12</v>
      </c>
      <c r="V34" s="24">
        <v>99</v>
      </c>
      <c r="W34" s="24">
        <v>60</v>
      </c>
      <c r="X34" s="32">
        <f t="shared" si="9"/>
        <v>-3.5416666666666665</v>
      </c>
      <c r="Z34" s="8">
        <v>4800</v>
      </c>
    </row>
    <row r="35" spans="1:26" ht="18.75" customHeight="1" x14ac:dyDescent="0.2">
      <c r="A35" s="1" t="s">
        <v>3</v>
      </c>
      <c r="B35" s="22">
        <f>E35+N35</f>
        <v>-56</v>
      </c>
      <c r="C35" s="22">
        <v>24</v>
      </c>
      <c r="D35" s="23">
        <f t="shared" si="3"/>
        <v>-0.30000000000000004</v>
      </c>
      <c r="E35" s="22">
        <f t="shared" si="40"/>
        <v>-49</v>
      </c>
      <c r="F35" s="22">
        <f t="shared" si="40"/>
        <v>15</v>
      </c>
      <c r="G35" s="22">
        <v>30</v>
      </c>
      <c r="H35" s="22">
        <v>5</v>
      </c>
      <c r="I35" s="22">
        <v>79</v>
      </c>
      <c r="J35" s="22">
        <v>-10</v>
      </c>
      <c r="K35" s="31">
        <f t="shared" si="5"/>
        <v>-10.142827571931276</v>
      </c>
      <c r="L35" s="31">
        <f t="shared" si="6"/>
        <v>6.2098944317946598</v>
      </c>
      <c r="M35" s="31">
        <f t="shared" si="7"/>
        <v>16.352722003725937</v>
      </c>
      <c r="N35" s="27">
        <f t="shared" si="41"/>
        <v>-7</v>
      </c>
      <c r="O35" s="28">
        <f t="shared" si="41"/>
        <v>9</v>
      </c>
      <c r="P35" s="27">
        <f t="shared" si="42"/>
        <v>143</v>
      </c>
      <c r="Q35" s="28">
        <v>12</v>
      </c>
      <c r="R35" s="28">
        <v>48</v>
      </c>
      <c r="S35" s="28">
        <v>95</v>
      </c>
      <c r="T35" s="27">
        <f t="shared" si="43"/>
        <v>150</v>
      </c>
      <c r="U35" s="28">
        <v>3</v>
      </c>
      <c r="V35" s="28">
        <v>77</v>
      </c>
      <c r="W35" s="28">
        <v>73</v>
      </c>
      <c r="X35" s="35">
        <f t="shared" si="9"/>
        <v>-1.448975367418754</v>
      </c>
      <c r="Z35" s="8">
        <v>4831</v>
      </c>
    </row>
    <row r="36" spans="1:26" ht="18.75" customHeight="1" x14ac:dyDescent="0.2">
      <c r="A36" s="5" t="s">
        <v>2</v>
      </c>
      <c r="B36" s="20">
        <f t="shared" si="39"/>
        <v>-46</v>
      </c>
      <c r="C36" s="20">
        <v>29</v>
      </c>
      <c r="D36" s="21">
        <f t="shared" si="3"/>
        <v>-0.38666666666666671</v>
      </c>
      <c r="E36" s="20">
        <f t="shared" si="40"/>
        <v>-41</v>
      </c>
      <c r="F36" s="20">
        <f t="shared" si="40"/>
        <v>15</v>
      </c>
      <c r="G36" s="20">
        <v>8</v>
      </c>
      <c r="H36" s="20">
        <v>3</v>
      </c>
      <c r="I36" s="20">
        <v>49</v>
      </c>
      <c r="J36" s="20">
        <v>-12</v>
      </c>
      <c r="K36" s="30">
        <f t="shared" si="5"/>
        <v>-22.577092511013216</v>
      </c>
      <c r="L36" s="30">
        <f t="shared" si="6"/>
        <v>4.4052863436123353</v>
      </c>
      <c r="M36" s="30">
        <f t="shared" si="7"/>
        <v>26.982378854625551</v>
      </c>
      <c r="N36" s="20">
        <f t="shared" si="41"/>
        <v>-5</v>
      </c>
      <c r="O36" s="20">
        <f t="shared" si="41"/>
        <v>14</v>
      </c>
      <c r="P36" s="20">
        <f t="shared" si="42"/>
        <v>51</v>
      </c>
      <c r="Q36" s="20">
        <v>7</v>
      </c>
      <c r="R36" s="20">
        <v>31</v>
      </c>
      <c r="S36" s="20">
        <v>20</v>
      </c>
      <c r="T36" s="20">
        <f t="shared" si="43"/>
        <v>56</v>
      </c>
      <c r="U36" s="20">
        <v>-7</v>
      </c>
      <c r="V36" s="20">
        <v>26</v>
      </c>
      <c r="W36" s="20">
        <v>30</v>
      </c>
      <c r="X36" s="30">
        <f t="shared" si="9"/>
        <v>-2.7533039647577096</v>
      </c>
      <c r="Z36" s="8">
        <v>1816</v>
      </c>
    </row>
    <row r="37" spans="1:26" ht="18.75" customHeight="1" x14ac:dyDescent="0.2">
      <c r="A37" s="3" t="s">
        <v>1</v>
      </c>
      <c r="B37" s="24">
        <f t="shared" si="39"/>
        <v>-47</v>
      </c>
      <c r="C37" s="24">
        <v>16</v>
      </c>
      <c r="D37" s="25">
        <f t="shared" si="3"/>
        <v>-0.25396825396825395</v>
      </c>
      <c r="E37" s="24">
        <f t="shared" si="40"/>
        <v>-34</v>
      </c>
      <c r="F37" s="24">
        <f t="shared" si="40"/>
        <v>-2</v>
      </c>
      <c r="G37" s="24">
        <v>3</v>
      </c>
      <c r="H37" s="24">
        <v>-1</v>
      </c>
      <c r="I37" s="24">
        <v>37</v>
      </c>
      <c r="J37" s="24">
        <v>1</v>
      </c>
      <c r="K37" s="32">
        <f t="shared" si="5"/>
        <v>-28.075970272502065</v>
      </c>
      <c r="L37" s="32">
        <f t="shared" si="6"/>
        <v>2.4772914946325351</v>
      </c>
      <c r="M37" s="32">
        <f t="shared" si="7"/>
        <v>30.5532617671346</v>
      </c>
      <c r="N37" s="24">
        <f t="shared" si="41"/>
        <v>-13</v>
      </c>
      <c r="O37" s="24">
        <f t="shared" si="41"/>
        <v>18</v>
      </c>
      <c r="P37" s="26">
        <f t="shared" si="42"/>
        <v>31</v>
      </c>
      <c r="Q37" s="24">
        <v>4</v>
      </c>
      <c r="R37" s="24">
        <v>18</v>
      </c>
      <c r="S37" s="24">
        <v>13</v>
      </c>
      <c r="T37" s="26">
        <f t="shared" si="43"/>
        <v>44</v>
      </c>
      <c r="U37" s="24">
        <v>-14</v>
      </c>
      <c r="V37" s="24">
        <v>19</v>
      </c>
      <c r="W37" s="24">
        <v>25</v>
      </c>
      <c r="X37" s="32">
        <f t="shared" si="9"/>
        <v>-10.73492981007432</v>
      </c>
      <c r="Z37" s="8">
        <v>1211</v>
      </c>
    </row>
    <row r="38" spans="1:26" ht="18.75" customHeight="1" x14ac:dyDescent="0.2">
      <c r="A38" s="1" t="s">
        <v>0</v>
      </c>
      <c r="B38" s="22">
        <f t="shared" si="39"/>
        <v>-18</v>
      </c>
      <c r="C38" s="22">
        <v>26</v>
      </c>
      <c r="D38" s="23">
        <f t="shared" si="3"/>
        <v>-0.59090909090909083</v>
      </c>
      <c r="E38" s="22">
        <f t="shared" si="40"/>
        <v>-26</v>
      </c>
      <c r="F38" s="22">
        <f t="shared" si="40"/>
        <v>2</v>
      </c>
      <c r="G38" s="22">
        <v>6</v>
      </c>
      <c r="H38" s="22">
        <v>1</v>
      </c>
      <c r="I38" s="22">
        <v>32</v>
      </c>
      <c r="J38" s="22">
        <v>-1</v>
      </c>
      <c r="K38" s="31">
        <f t="shared" si="5"/>
        <v>-23.193577163247099</v>
      </c>
      <c r="L38" s="31">
        <f t="shared" si="6"/>
        <v>5.3523639607493303</v>
      </c>
      <c r="M38" s="31">
        <f t="shared" si="7"/>
        <v>28.545941123996432</v>
      </c>
      <c r="N38" s="27">
        <f t="shared" si="41"/>
        <v>8</v>
      </c>
      <c r="O38" s="22">
        <f t="shared" si="41"/>
        <v>24</v>
      </c>
      <c r="P38" s="22">
        <f t="shared" si="42"/>
        <v>43</v>
      </c>
      <c r="Q38" s="22">
        <v>21</v>
      </c>
      <c r="R38" s="22">
        <v>22</v>
      </c>
      <c r="S38" s="22">
        <v>21</v>
      </c>
      <c r="T38" s="22">
        <f t="shared" si="43"/>
        <v>35</v>
      </c>
      <c r="U38" s="22">
        <v>-3</v>
      </c>
      <c r="V38" s="22">
        <v>14</v>
      </c>
      <c r="W38" s="22">
        <v>21</v>
      </c>
      <c r="X38" s="34">
        <f t="shared" si="9"/>
        <v>7.1364852809991079</v>
      </c>
      <c r="Z38" s="8">
        <v>1121</v>
      </c>
    </row>
    <row r="39" spans="1:26" x14ac:dyDescent="0.2">
      <c r="A39" s="36" t="s">
        <v>56</v>
      </c>
    </row>
    <row r="40" spans="1:26" x14ac:dyDescent="0.2">
      <c r="A40" s="37" t="s">
        <v>55</v>
      </c>
    </row>
  </sheetData>
  <mergeCells count="19">
    <mergeCell ref="A5:A8"/>
    <mergeCell ref="B5:D5"/>
    <mergeCell ref="E5:M5"/>
    <mergeCell ref="N5:X5"/>
    <mergeCell ref="C6:C8"/>
    <mergeCell ref="D6:D8"/>
    <mergeCell ref="F6:F8"/>
    <mergeCell ref="H6:H8"/>
    <mergeCell ref="J6:J8"/>
    <mergeCell ref="K6:M6"/>
    <mergeCell ref="X7:X8"/>
    <mergeCell ref="O6:O8"/>
    <mergeCell ref="P6:S6"/>
    <mergeCell ref="T6:W6"/>
    <mergeCell ref="K7:K8"/>
    <mergeCell ref="Q7:Q8"/>
    <mergeCell ref="R7:R8"/>
    <mergeCell ref="U7:U8"/>
    <mergeCell ref="V7:V8"/>
  </mergeCells>
  <phoneticPr fontId="3"/>
  <pageMargins left="0.70866141732283472" right="0.70866141732283472" top="0.74803149606299213" bottom="0.74803149606299213" header="0.31496062992125984" footer="0.31496062992125984"/>
  <pageSetup paperSize="9" scale="72" orientation="landscape" r:id="rId1"/>
  <rowBreaks count="2" manualBreakCount="2">
    <brk id="31" max="23" man="1"/>
    <brk id="39" max="17" man="1"/>
  </rowBreaks>
  <colBreaks count="1" manualBreakCount="1">
    <brk id="13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Z40"/>
  <sheetViews>
    <sheetView view="pageBreakPreview" zoomScale="80" zoomScaleNormal="100" zoomScaleSheetLayoutView="80" workbookViewId="0"/>
  </sheetViews>
  <sheetFormatPr defaultRowHeight="13" x14ac:dyDescent="0.2"/>
  <cols>
    <col min="1" max="2" width="8.6328125" customWidth="1"/>
    <col min="3" max="10" width="6.6328125" customWidth="1"/>
    <col min="11" max="13" width="7.6328125" customWidth="1"/>
    <col min="14" max="23" width="6.6328125" customWidth="1"/>
    <col min="24" max="24" width="11.7265625" customWidth="1"/>
  </cols>
  <sheetData>
    <row r="2" spans="1:26" x14ac:dyDescent="0.2">
      <c r="A2" t="s">
        <v>57</v>
      </c>
    </row>
    <row r="4" spans="1:26" x14ac:dyDescent="0.2">
      <c r="A4" t="s">
        <v>49</v>
      </c>
      <c r="X4" s="53" t="s">
        <v>58</v>
      </c>
    </row>
    <row r="5" spans="1:26" ht="13.5" customHeight="1" x14ac:dyDescent="0.2">
      <c r="A5" s="47" t="s">
        <v>37</v>
      </c>
      <c r="B5" s="38" t="s">
        <v>40</v>
      </c>
      <c r="C5" s="39"/>
      <c r="D5" s="39"/>
      <c r="E5" s="41" t="s">
        <v>39</v>
      </c>
      <c r="F5" s="42"/>
      <c r="G5" s="42"/>
      <c r="H5" s="42"/>
      <c r="I5" s="42"/>
      <c r="J5" s="42"/>
      <c r="K5" s="42"/>
      <c r="L5" s="42"/>
      <c r="M5" s="43"/>
      <c r="N5" s="38" t="s">
        <v>38</v>
      </c>
      <c r="O5" s="39"/>
      <c r="P5" s="39"/>
      <c r="Q5" s="39"/>
      <c r="R5" s="39"/>
      <c r="S5" s="39"/>
      <c r="T5" s="39"/>
      <c r="U5" s="39"/>
      <c r="V5" s="39"/>
      <c r="W5" s="39"/>
      <c r="X5" s="40"/>
    </row>
    <row r="6" spans="1:26" ht="13.5" customHeight="1" x14ac:dyDescent="0.2">
      <c r="A6" s="48"/>
      <c r="B6" s="15"/>
      <c r="C6" s="50" t="s">
        <v>51</v>
      </c>
      <c r="D6" s="50" t="s">
        <v>52</v>
      </c>
      <c r="E6" s="15"/>
      <c r="F6" s="44" t="s">
        <v>53</v>
      </c>
      <c r="G6" s="15"/>
      <c r="H6" s="44" t="s">
        <v>53</v>
      </c>
      <c r="I6" s="15"/>
      <c r="J6" s="44" t="s">
        <v>53</v>
      </c>
      <c r="K6" s="38" t="s">
        <v>46</v>
      </c>
      <c r="L6" s="39"/>
      <c r="M6" s="40"/>
      <c r="N6" s="14"/>
      <c r="O6" s="44" t="s">
        <v>53</v>
      </c>
      <c r="P6" s="41" t="s">
        <v>36</v>
      </c>
      <c r="Q6" s="42"/>
      <c r="R6" s="42"/>
      <c r="S6" s="43"/>
      <c r="T6" s="41" t="s">
        <v>35</v>
      </c>
      <c r="U6" s="42"/>
      <c r="V6" s="42"/>
      <c r="W6" s="43"/>
      <c r="X6" s="17" t="s">
        <v>46</v>
      </c>
    </row>
    <row r="7" spans="1:26" ht="13.5" customHeight="1" x14ac:dyDescent="0.2">
      <c r="A7" s="48"/>
      <c r="B7" s="12" t="s">
        <v>41</v>
      </c>
      <c r="C7" s="51"/>
      <c r="D7" s="51"/>
      <c r="E7" s="11" t="s">
        <v>32</v>
      </c>
      <c r="F7" s="45"/>
      <c r="G7" s="12" t="s">
        <v>34</v>
      </c>
      <c r="H7" s="45"/>
      <c r="I7" s="12" t="s">
        <v>33</v>
      </c>
      <c r="J7" s="45"/>
      <c r="K7" s="44" t="s">
        <v>43</v>
      </c>
      <c r="L7" s="14" t="s">
        <v>44</v>
      </c>
      <c r="M7" s="14" t="s">
        <v>45</v>
      </c>
      <c r="N7" s="12" t="s">
        <v>32</v>
      </c>
      <c r="O7" s="45"/>
      <c r="P7" s="14" t="s">
        <v>32</v>
      </c>
      <c r="Q7" s="44" t="s">
        <v>53</v>
      </c>
      <c r="R7" s="44" t="s">
        <v>31</v>
      </c>
      <c r="S7" s="13" t="s">
        <v>30</v>
      </c>
      <c r="T7" s="12" t="s">
        <v>32</v>
      </c>
      <c r="U7" s="44" t="s">
        <v>53</v>
      </c>
      <c r="V7" s="45" t="s">
        <v>31</v>
      </c>
      <c r="W7" s="16" t="s">
        <v>47</v>
      </c>
      <c r="X7" s="44" t="s">
        <v>48</v>
      </c>
    </row>
    <row r="8" spans="1:26" ht="30.75" customHeight="1" x14ac:dyDescent="0.2">
      <c r="A8" s="49"/>
      <c r="B8" s="10"/>
      <c r="C8" s="52"/>
      <c r="D8" s="52"/>
      <c r="E8" s="11"/>
      <c r="F8" s="46"/>
      <c r="G8" s="10"/>
      <c r="H8" s="46"/>
      <c r="I8" s="10"/>
      <c r="J8" s="46"/>
      <c r="K8" s="46"/>
      <c r="L8" s="10"/>
      <c r="M8" s="10"/>
      <c r="N8" s="10"/>
      <c r="O8" s="46"/>
      <c r="P8" s="10"/>
      <c r="Q8" s="46"/>
      <c r="R8" s="46"/>
      <c r="S8" s="9"/>
      <c r="T8" s="10"/>
      <c r="U8" s="46"/>
      <c r="V8" s="46"/>
      <c r="W8" s="9"/>
      <c r="X8" s="46"/>
      <c r="Z8" s="8" t="s">
        <v>54</v>
      </c>
    </row>
    <row r="9" spans="1:26" ht="18.75" customHeight="1" x14ac:dyDescent="0.2">
      <c r="A9" s="8" t="s">
        <v>29</v>
      </c>
      <c r="B9" s="18">
        <f>B10+B11</f>
        <v>-3221</v>
      </c>
      <c r="C9" s="18">
        <f>C10+C11</f>
        <v>215</v>
      </c>
      <c r="D9" s="19">
        <f>IF(B9-C9=0,"-",(1-(B9/(B9-C9)))*-1)</f>
        <v>-6.2572759022118785E-2</v>
      </c>
      <c r="E9" s="18">
        <f t="shared" ref="E9:J9" si="0">E10+E11</f>
        <v>-2629</v>
      </c>
      <c r="F9" s="18">
        <f t="shared" si="0"/>
        <v>-16</v>
      </c>
      <c r="G9" s="18">
        <f t="shared" si="0"/>
        <v>1498</v>
      </c>
      <c r="H9" s="18">
        <f t="shared" si="0"/>
        <v>-219</v>
      </c>
      <c r="I9" s="18">
        <f t="shared" si="0"/>
        <v>4127</v>
      </c>
      <c r="J9" s="18">
        <f t="shared" si="0"/>
        <v>-203</v>
      </c>
      <c r="K9" s="29">
        <f>E9/Z9*1000</f>
        <v>-9.3841579422672616</v>
      </c>
      <c r="L9" s="29">
        <f>G9/Z9*1000</f>
        <v>5.3470782036958378</v>
      </c>
      <c r="M9" s="29">
        <f>I9/Z9*1000</f>
        <v>14.731236145963098</v>
      </c>
      <c r="N9" s="18">
        <f>N10+N11</f>
        <v>-592</v>
      </c>
      <c r="O9" s="18">
        <f t="shared" ref="O9:W9" si="1">O10+O11</f>
        <v>231</v>
      </c>
      <c r="P9" s="18">
        <f t="shared" si="1"/>
        <v>6991</v>
      </c>
      <c r="Q9" s="18">
        <f t="shared" si="1"/>
        <v>-68</v>
      </c>
      <c r="R9" s="18">
        <f t="shared" si="1"/>
        <v>4416</v>
      </c>
      <c r="S9" s="18">
        <f t="shared" si="1"/>
        <v>2575</v>
      </c>
      <c r="T9" s="18">
        <f t="shared" si="1"/>
        <v>7583</v>
      </c>
      <c r="U9" s="18">
        <f t="shared" si="1"/>
        <v>-299</v>
      </c>
      <c r="V9" s="18">
        <f t="shared" si="1"/>
        <v>5008</v>
      </c>
      <c r="W9" s="18">
        <f t="shared" si="1"/>
        <v>2575</v>
      </c>
      <c r="X9" s="29">
        <f>N9/Z9*1000</f>
        <v>-2.1131310391107716</v>
      </c>
      <c r="Z9" s="18">
        <f t="shared" ref="Z9" si="2">Z10+Z11</f>
        <v>280153</v>
      </c>
    </row>
    <row r="10" spans="1:26" ht="18.75" customHeight="1" x14ac:dyDescent="0.2">
      <c r="A10" s="6" t="s">
        <v>28</v>
      </c>
      <c r="B10" s="20">
        <f>B20+B21+B22+B23</f>
        <v>-1975</v>
      </c>
      <c r="C10" s="20">
        <f>C20+C21+C22+C23</f>
        <v>266</v>
      </c>
      <c r="D10" s="21">
        <f t="shared" ref="D10:D38" si="3">IF(B10-C10=0,"-",(1-(B10/(B10-C10)))*-1)</f>
        <v>-0.11869701026327528</v>
      </c>
      <c r="E10" s="20">
        <f t="shared" ref="E10:J10" si="4">E20+E21+E22+E23</f>
        <v>-1601</v>
      </c>
      <c r="F10" s="20">
        <f t="shared" si="4"/>
        <v>-5</v>
      </c>
      <c r="G10" s="20">
        <f t="shared" si="4"/>
        <v>1196</v>
      </c>
      <c r="H10" s="20">
        <f t="shared" si="4"/>
        <v>-163</v>
      </c>
      <c r="I10" s="20">
        <f t="shared" si="4"/>
        <v>2797</v>
      </c>
      <c r="J10" s="20">
        <f t="shared" si="4"/>
        <v>-158</v>
      </c>
      <c r="K10" s="30">
        <f t="shared" ref="K10:K38" si="5">E10/Z10*1000</f>
        <v>-7.5853050704518967</v>
      </c>
      <c r="L10" s="30">
        <f t="shared" ref="L10:L38" si="6">G10/Z10*1000</f>
        <v>5.6664739939165951</v>
      </c>
      <c r="M10" s="30">
        <f t="shared" ref="M10:M38" si="7">I10/Z10*1000</f>
        <v>13.251779064368492</v>
      </c>
      <c r="N10" s="20">
        <f t="shared" ref="N10:W10" si="8">N20+N21+N22+N23</f>
        <v>-374</v>
      </c>
      <c r="O10" s="20">
        <f t="shared" si="8"/>
        <v>271</v>
      </c>
      <c r="P10" s="20">
        <f t="shared" si="8"/>
        <v>5226</v>
      </c>
      <c r="Q10" s="20">
        <f t="shared" si="8"/>
        <v>-51</v>
      </c>
      <c r="R10" s="20">
        <f t="shared" si="8"/>
        <v>3563</v>
      </c>
      <c r="S10" s="20">
        <f t="shared" si="8"/>
        <v>1663</v>
      </c>
      <c r="T10" s="20">
        <f t="shared" si="8"/>
        <v>5600</v>
      </c>
      <c r="U10" s="20">
        <f t="shared" si="8"/>
        <v>-322</v>
      </c>
      <c r="V10" s="20">
        <f t="shared" si="8"/>
        <v>4044</v>
      </c>
      <c r="W10" s="20">
        <f t="shared" si="8"/>
        <v>1556</v>
      </c>
      <c r="X10" s="30">
        <f t="shared" ref="X10:X38" si="9">N10/Z10*1000</f>
        <v>-1.7719575867264268</v>
      </c>
      <c r="Z10" s="18">
        <f t="shared" ref="Z10" si="10">Z20+Z21+Z22+Z23</f>
        <v>211066</v>
      </c>
    </row>
    <row r="11" spans="1:26" ht="18.75" customHeight="1" x14ac:dyDescent="0.2">
      <c r="A11" s="2" t="s">
        <v>27</v>
      </c>
      <c r="B11" s="22">
        <f>B12+B13+B14+B15+B16</f>
        <v>-1246</v>
      </c>
      <c r="C11" s="22">
        <f>C12+C13+C14+C15+C16</f>
        <v>-51</v>
      </c>
      <c r="D11" s="23">
        <f t="shared" si="3"/>
        <v>4.2677824267782327E-2</v>
      </c>
      <c r="E11" s="22">
        <f t="shared" ref="E11:J11" si="11">E12+E13+E14+E15+E16</f>
        <v>-1028</v>
      </c>
      <c r="F11" s="22">
        <f t="shared" si="11"/>
        <v>-11</v>
      </c>
      <c r="G11" s="22">
        <f t="shared" si="11"/>
        <v>302</v>
      </c>
      <c r="H11" s="22">
        <f t="shared" si="11"/>
        <v>-56</v>
      </c>
      <c r="I11" s="22">
        <f t="shared" si="11"/>
        <v>1330</v>
      </c>
      <c r="J11" s="22">
        <f t="shared" si="11"/>
        <v>-45</v>
      </c>
      <c r="K11" s="31">
        <f t="shared" si="5"/>
        <v>-14.879789251233952</v>
      </c>
      <c r="L11" s="31">
        <f t="shared" si="6"/>
        <v>4.3712999551290403</v>
      </c>
      <c r="M11" s="31">
        <f t="shared" si="7"/>
        <v>19.251089206362991</v>
      </c>
      <c r="N11" s="22">
        <f t="shared" ref="N11:W11" si="12">N12+N13+N14+N15+N16</f>
        <v>-218</v>
      </c>
      <c r="O11" s="22">
        <f t="shared" si="12"/>
        <v>-40</v>
      </c>
      <c r="P11" s="22">
        <f t="shared" si="12"/>
        <v>1765</v>
      </c>
      <c r="Q11" s="22">
        <f t="shared" si="12"/>
        <v>-17</v>
      </c>
      <c r="R11" s="22">
        <f t="shared" si="12"/>
        <v>853</v>
      </c>
      <c r="S11" s="22">
        <f t="shared" si="12"/>
        <v>912</v>
      </c>
      <c r="T11" s="22">
        <f t="shared" si="12"/>
        <v>1983</v>
      </c>
      <c r="U11" s="22">
        <f t="shared" si="12"/>
        <v>23</v>
      </c>
      <c r="V11" s="22">
        <f t="shared" si="12"/>
        <v>964</v>
      </c>
      <c r="W11" s="22">
        <f t="shared" si="12"/>
        <v>1019</v>
      </c>
      <c r="X11" s="34">
        <f t="shared" si="9"/>
        <v>-3.1554416894640092</v>
      </c>
      <c r="Z11" s="18">
        <f t="shared" ref="Z11" si="13">Z12+Z13+Z14+Z15+Z16</f>
        <v>69087</v>
      </c>
    </row>
    <row r="12" spans="1:26" ht="18.75" customHeight="1" x14ac:dyDescent="0.2">
      <c r="A12" s="6" t="s">
        <v>26</v>
      </c>
      <c r="B12" s="20">
        <f>B24</f>
        <v>-47</v>
      </c>
      <c r="C12" s="20">
        <f>C24</f>
        <v>29</v>
      </c>
      <c r="D12" s="21">
        <f t="shared" si="3"/>
        <v>-0.38157894736842102</v>
      </c>
      <c r="E12" s="20">
        <f t="shared" ref="E12:J12" si="14">E24</f>
        <v>-63</v>
      </c>
      <c r="F12" s="20">
        <f t="shared" si="14"/>
        <v>14</v>
      </c>
      <c r="G12" s="20">
        <f t="shared" si="14"/>
        <v>26</v>
      </c>
      <c r="H12" s="20">
        <f t="shared" si="14"/>
        <v>-8</v>
      </c>
      <c r="I12" s="20">
        <f t="shared" si="14"/>
        <v>89</v>
      </c>
      <c r="J12" s="20">
        <f t="shared" si="14"/>
        <v>-22</v>
      </c>
      <c r="K12" s="30">
        <f t="shared" si="5"/>
        <v>-11.692650334075724</v>
      </c>
      <c r="L12" s="30">
        <f t="shared" si="6"/>
        <v>4.825538233110616</v>
      </c>
      <c r="M12" s="30">
        <f t="shared" si="7"/>
        <v>16.518188567186339</v>
      </c>
      <c r="N12" s="20">
        <f t="shared" ref="N12:W12" si="15">N24</f>
        <v>16</v>
      </c>
      <c r="O12" s="20">
        <f t="shared" si="15"/>
        <v>15</v>
      </c>
      <c r="P12" s="20">
        <f t="shared" si="15"/>
        <v>149</v>
      </c>
      <c r="Q12" s="20">
        <f t="shared" si="15"/>
        <v>-14</v>
      </c>
      <c r="R12" s="20">
        <f t="shared" si="15"/>
        <v>78</v>
      </c>
      <c r="S12" s="20">
        <f t="shared" si="15"/>
        <v>71</v>
      </c>
      <c r="T12" s="20">
        <f t="shared" si="15"/>
        <v>133</v>
      </c>
      <c r="U12" s="20">
        <f t="shared" si="15"/>
        <v>-29</v>
      </c>
      <c r="V12" s="20">
        <f t="shared" si="15"/>
        <v>70</v>
      </c>
      <c r="W12" s="20">
        <f t="shared" si="15"/>
        <v>63</v>
      </c>
      <c r="X12" s="30">
        <f t="shared" si="9"/>
        <v>2.9695619896065328</v>
      </c>
      <c r="Z12" s="18">
        <f t="shared" ref="Z12" si="16">Z24</f>
        <v>5388</v>
      </c>
    </row>
    <row r="13" spans="1:26" ht="18.75" customHeight="1" x14ac:dyDescent="0.2">
      <c r="A13" s="4" t="s">
        <v>25</v>
      </c>
      <c r="B13" s="24">
        <f>B25+B26+B27</f>
        <v>-282</v>
      </c>
      <c r="C13" s="24">
        <f>C25+C26+C27</f>
        <v>44</v>
      </c>
      <c r="D13" s="25">
        <f t="shared" si="3"/>
        <v>-0.13496932515337423</v>
      </c>
      <c r="E13" s="24">
        <f t="shared" ref="E13:J13" si="17">E25+E26+E27</f>
        <v>-224</v>
      </c>
      <c r="F13" s="24">
        <f t="shared" si="17"/>
        <v>-15</v>
      </c>
      <c r="G13" s="24">
        <f t="shared" si="17"/>
        <v>34</v>
      </c>
      <c r="H13" s="24">
        <f t="shared" si="17"/>
        <v>-26</v>
      </c>
      <c r="I13" s="24">
        <f t="shared" si="17"/>
        <v>258</v>
      </c>
      <c r="J13" s="24">
        <f t="shared" si="17"/>
        <v>-11</v>
      </c>
      <c r="K13" s="32">
        <f t="shared" si="5"/>
        <v>-18.089315997738833</v>
      </c>
      <c r="L13" s="32">
        <f t="shared" si="6"/>
        <v>2.7456997496567874</v>
      </c>
      <c r="M13" s="32">
        <f t="shared" si="7"/>
        <v>20.835015747395623</v>
      </c>
      <c r="N13" s="24">
        <f t="shared" ref="N13:W13" si="18">N25+N26+N27</f>
        <v>-58</v>
      </c>
      <c r="O13" s="24">
        <f t="shared" si="18"/>
        <v>59</v>
      </c>
      <c r="P13" s="24">
        <f t="shared" si="18"/>
        <v>283</v>
      </c>
      <c r="Q13" s="24">
        <f t="shared" si="18"/>
        <v>39</v>
      </c>
      <c r="R13" s="24">
        <f t="shared" si="18"/>
        <v>157</v>
      </c>
      <c r="S13" s="24">
        <f t="shared" si="18"/>
        <v>126</v>
      </c>
      <c r="T13" s="24">
        <f t="shared" si="18"/>
        <v>341</v>
      </c>
      <c r="U13" s="24">
        <f t="shared" si="18"/>
        <v>-20</v>
      </c>
      <c r="V13" s="24">
        <f t="shared" si="18"/>
        <v>171</v>
      </c>
      <c r="W13" s="24">
        <f t="shared" si="18"/>
        <v>170</v>
      </c>
      <c r="X13" s="32">
        <f t="shared" si="9"/>
        <v>-4.6838407494145198</v>
      </c>
      <c r="Z13" s="18">
        <f t="shared" ref="Z13" si="19">Z25+Z26+Z27</f>
        <v>12383</v>
      </c>
    </row>
    <row r="14" spans="1:26" ht="18.75" customHeight="1" x14ac:dyDescent="0.2">
      <c r="A14" s="4" t="s">
        <v>24</v>
      </c>
      <c r="B14" s="24">
        <f>B28+B29+B30+B31</f>
        <v>-485</v>
      </c>
      <c r="C14" s="24">
        <f>C28+C29+C30+C31</f>
        <v>-77</v>
      </c>
      <c r="D14" s="25">
        <f t="shared" si="3"/>
        <v>0.18872549019607843</v>
      </c>
      <c r="E14" s="24">
        <f t="shared" ref="E14:J14" si="20">E28+E29+E30+E31</f>
        <v>-359</v>
      </c>
      <c r="F14" s="24">
        <f t="shared" si="20"/>
        <v>-14</v>
      </c>
      <c r="G14" s="24">
        <f t="shared" si="20"/>
        <v>135</v>
      </c>
      <c r="H14" s="24">
        <f t="shared" si="20"/>
        <v>-14</v>
      </c>
      <c r="I14" s="24">
        <f t="shared" si="20"/>
        <v>494</v>
      </c>
      <c r="J14" s="24">
        <f t="shared" si="20"/>
        <v>0</v>
      </c>
      <c r="K14" s="32">
        <f t="shared" si="5"/>
        <v>-13.543081333936925</v>
      </c>
      <c r="L14" s="32">
        <f t="shared" si="6"/>
        <v>5.092802172928927</v>
      </c>
      <c r="M14" s="32">
        <f t="shared" si="7"/>
        <v>18.635883506865849</v>
      </c>
      <c r="N14" s="24">
        <f t="shared" ref="N14:W14" si="21">N28+N29+N30+N31</f>
        <v>-126</v>
      </c>
      <c r="O14" s="24">
        <f t="shared" si="21"/>
        <v>-63</v>
      </c>
      <c r="P14" s="24">
        <f t="shared" si="21"/>
        <v>680</v>
      </c>
      <c r="Q14" s="24">
        <f t="shared" si="21"/>
        <v>-48</v>
      </c>
      <c r="R14" s="24">
        <f t="shared" si="21"/>
        <v>328</v>
      </c>
      <c r="S14" s="24">
        <f t="shared" si="21"/>
        <v>352</v>
      </c>
      <c r="T14" s="24">
        <f t="shared" si="21"/>
        <v>806</v>
      </c>
      <c r="U14" s="24">
        <f t="shared" si="21"/>
        <v>15</v>
      </c>
      <c r="V14" s="24">
        <f t="shared" si="21"/>
        <v>408</v>
      </c>
      <c r="W14" s="24">
        <f t="shared" si="21"/>
        <v>398</v>
      </c>
      <c r="X14" s="32">
        <f t="shared" si="9"/>
        <v>-4.753282028066999</v>
      </c>
      <c r="Z14" s="18">
        <f t="shared" ref="Z14" si="22">Z28+Z29+Z30+Z31</f>
        <v>26508</v>
      </c>
    </row>
    <row r="15" spans="1:26" ht="18.75" customHeight="1" x14ac:dyDescent="0.2">
      <c r="A15" s="4" t="s">
        <v>23</v>
      </c>
      <c r="B15" s="24">
        <f>B32+B33+B34+B35</f>
        <v>-270</v>
      </c>
      <c r="C15" s="24">
        <f>C32+C33+C34+C35</f>
        <v>-54</v>
      </c>
      <c r="D15" s="25">
        <f t="shared" si="3"/>
        <v>0.25</v>
      </c>
      <c r="E15" s="24">
        <f t="shared" ref="E15:J15" si="23">E32+E33+E34+E35</f>
        <v>-274</v>
      </c>
      <c r="F15" s="24">
        <f t="shared" si="23"/>
        <v>-8</v>
      </c>
      <c r="G15" s="24">
        <f t="shared" si="23"/>
        <v>92</v>
      </c>
      <c r="H15" s="24">
        <f t="shared" si="23"/>
        <v>-7</v>
      </c>
      <c r="I15" s="24">
        <f t="shared" si="23"/>
        <v>366</v>
      </c>
      <c r="J15" s="24">
        <f t="shared" si="23"/>
        <v>1</v>
      </c>
      <c r="K15" s="32">
        <f t="shared" si="5"/>
        <v>-13.675384308245158</v>
      </c>
      <c r="L15" s="32">
        <f t="shared" si="6"/>
        <v>4.5917348772210023</v>
      </c>
      <c r="M15" s="32">
        <f t="shared" si="7"/>
        <v>18.267119185466161</v>
      </c>
      <c r="N15" s="26">
        <f t="shared" ref="N15:W15" si="24">N32+N33+N34+N35</f>
        <v>4</v>
      </c>
      <c r="O15" s="24">
        <f t="shared" si="24"/>
        <v>-46</v>
      </c>
      <c r="P15" s="24">
        <f t="shared" si="24"/>
        <v>559</v>
      </c>
      <c r="Q15" s="24">
        <f t="shared" si="24"/>
        <v>-4</v>
      </c>
      <c r="R15" s="24">
        <f t="shared" si="24"/>
        <v>233</v>
      </c>
      <c r="S15" s="24">
        <f t="shared" si="24"/>
        <v>326</v>
      </c>
      <c r="T15" s="24">
        <f t="shared" si="24"/>
        <v>555</v>
      </c>
      <c r="U15" s="24">
        <f t="shared" si="24"/>
        <v>42</v>
      </c>
      <c r="V15" s="24">
        <f t="shared" si="24"/>
        <v>262</v>
      </c>
      <c r="W15" s="24">
        <f t="shared" si="24"/>
        <v>293</v>
      </c>
      <c r="X15" s="32">
        <f t="shared" si="9"/>
        <v>0.19964064683569574</v>
      </c>
      <c r="Z15" s="18">
        <f t="shared" ref="Z15" si="25">Z32+Z33+Z34+Z35</f>
        <v>20036</v>
      </c>
    </row>
    <row r="16" spans="1:26" ht="18.75" customHeight="1" x14ac:dyDescent="0.2">
      <c r="A16" s="2" t="s">
        <v>22</v>
      </c>
      <c r="B16" s="22">
        <f>B36+B37+B38</f>
        <v>-162</v>
      </c>
      <c r="C16" s="22">
        <f>C36+C37+C38</f>
        <v>7</v>
      </c>
      <c r="D16" s="23">
        <f t="shared" si="3"/>
        <v>-4.1420118343195256E-2</v>
      </c>
      <c r="E16" s="22">
        <f t="shared" ref="E16:J16" si="26">E36+E37+E38</f>
        <v>-108</v>
      </c>
      <c r="F16" s="22">
        <f t="shared" si="26"/>
        <v>12</v>
      </c>
      <c r="G16" s="22">
        <f t="shared" si="26"/>
        <v>15</v>
      </c>
      <c r="H16" s="22">
        <f t="shared" si="26"/>
        <v>-1</v>
      </c>
      <c r="I16" s="22">
        <f t="shared" si="26"/>
        <v>123</v>
      </c>
      <c r="J16" s="22">
        <f t="shared" si="26"/>
        <v>-13</v>
      </c>
      <c r="K16" s="31">
        <f t="shared" si="5"/>
        <v>-22.632020117351214</v>
      </c>
      <c r="L16" s="31">
        <f t="shared" si="6"/>
        <v>3.1433361274098908</v>
      </c>
      <c r="M16" s="31">
        <f t="shared" si="7"/>
        <v>25.775356244761106</v>
      </c>
      <c r="N16" s="22">
        <f t="shared" ref="N16:W16" si="27">N36+N37+N38</f>
        <v>-54</v>
      </c>
      <c r="O16" s="22">
        <f t="shared" si="27"/>
        <v>-5</v>
      </c>
      <c r="P16" s="22">
        <f t="shared" si="27"/>
        <v>94</v>
      </c>
      <c r="Q16" s="22">
        <f t="shared" si="27"/>
        <v>10</v>
      </c>
      <c r="R16" s="22">
        <f t="shared" si="27"/>
        <v>57</v>
      </c>
      <c r="S16" s="22">
        <f t="shared" si="27"/>
        <v>37</v>
      </c>
      <c r="T16" s="22">
        <f t="shared" si="27"/>
        <v>148</v>
      </c>
      <c r="U16" s="22">
        <f t="shared" si="27"/>
        <v>15</v>
      </c>
      <c r="V16" s="22">
        <f t="shared" si="27"/>
        <v>53</v>
      </c>
      <c r="W16" s="22">
        <f t="shared" si="27"/>
        <v>95</v>
      </c>
      <c r="X16" s="34">
        <f t="shared" si="9"/>
        <v>-11.316010058675607</v>
      </c>
      <c r="Z16" s="18">
        <f t="shared" ref="Z16" si="28">Z36+Z37+Z38</f>
        <v>4772</v>
      </c>
    </row>
    <row r="17" spans="1:26" ht="18.75" customHeight="1" x14ac:dyDescent="0.2">
      <c r="A17" s="6" t="s">
        <v>21</v>
      </c>
      <c r="B17" s="20">
        <f>B12+B13+B20</f>
        <v>-1307</v>
      </c>
      <c r="C17" s="20">
        <f>C12+C13+C20</f>
        <v>212</v>
      </c>
      <c r="D17" s="21">
        <f t="shared" si="3"/>
        <v>-0.13956550362080311</v>
      </c>
      <c r="E17" s="20">
        <f t="shared" ref="E17:J17" si="29">E12+E13+E20</f>
        <v>-1045</v>
      </c>
      <c r="F17" s="20">
        <f t="shared" si="29"/>
        <v>-36</v>
      </c>
      <c r="G17" s="20">
        <f t="shared" si="29"/>
        <v>540</v>
      </c>
      <c r="H17" s="20">
        <f t="shared" si="29"/>
        <v>-156</v>
      </c>
      <c r="I17" s="20">
        <f t="shared" si="29"/>
        <v>1585</v>
      </c>
      <c r="J17" s="20">
        <f t="shared" si="29"/>
        <v>-120</v>
      </c>
      <c r="K17" s="30">
        <f t="shared" si="5"/>
        <v>-9.2906231385414166</v>
      </c>
      <c r="L17" s="30">
        <f t="shared" si="6"/>
        <v>4.8008961672845603</v>
      </c>
      <c r="M17" s="30">
        <f t="shared" si="7"/>
        <v>14.091519305825976</v>
      </c>
      <c r="N17" s="20">
        <f t="shared" ref="N17:W17" si="30">N12+N13+N20</f>
        <v>-262</v>
      </c>
      <c r="O17" s="20">
        <f t="shared" si="30"/>
        <v>248</v>
      </c>
      <c r="P17" s="20">
        <f t="shared" si="30"/>
        <v>2360</v>
      </c>
      <c r="Q17" s="20">
        <f t="shared" si="30"/>
        <v>21</v>
      </c>
      <c r="R17" s="20">
        <f t="shared" si="30"/>
        <v>1660</v>
      </c>
      <c r="S17" s="20">
        <f t="shared" si="30"/>
        <v>700</v>
      </c>
      <c r="T17" s="20">
        <f t="shared" si="30"/>
        <v>2622</v>
      </c>
      <c r="U17" s="20">
        <f t="shared" si="30"/>
        <v>-227</v>
      </c>
      <c r="V17" s="20">
        <f t="shared" si="30"/>
        <v>1862</v>
      </c>
      <c r="W17" s="20">
        <f t="shared" si="30"/>
        <v>760</v>
      </c>
      <c r="X17" s="30">
        <f t="shared" si="9"/>
        <v>-2.3293236959788048</v>
      </c>
      <c r="Z17" s="18">
        <f t="shared" ref="Z17" si="31">Z12+Z13+Z20</f>
        <v>112479</v>
      </c>
    </row>
    <row r="18" spans="1:26" ht="18.75" customHeight="1" x14ac:dyDescent="0.2">
      <c r="A18" s="4" t="s">
        <v>20</v>
      </c>
      <c r="B18" s="24">
        <f>B14+B22</f>
        <v>-799</v>
      </c>
      <c r="C18" s="24">
        <f>C14+C22</f>
        <v>-6</v>
      </c>
      <c r="D18" s="25">
        <f t="shared" si="3"/>
        <v>7.5662042875157542E-3</v>
      </c>
      <c r="E18" s="24">
        <f t="shared" ref="E18:J18" si="32">E14+E22</f>
        <v>-617</v>
      </c>
      <c r="F18" s="24">
        <f t="shared" si="32"/>
        <v>-26</v>
      </c>
      <c r="G18" s="24">
        <f t="shared" si="32"/>
        <v>258</v>
      </c>
      <c r="H18" s="24">
        <f t="shared" si="32"/>
        <v>-50</v>
      </c>
      <c r="I18" s="24">
        <f t="shared" si="32"/>
        <v>875</v>
      </c>
      <c r="J18" s="24">
        <f t="shared" si="32"/>
        <v>-24</v>
      </c>
      <c r="K18" s="32">
        <f t="shared" si="5"/>
        <v>-12.326440914993507</v>
      </c>
      <c r="L18" s="32">
        <f t="shared" si="6"/>
        <v>5.1543302367395869</v>
      </c>
      <c r="M18" s="32">
        <f t="shared" si="7"/>
        <v>17.480771151733094</v>
      </c>
      <c r="N18" s="24">
        <f t="shared" ref="N18:W18" si="33">N14+N22</f>
        <v>-182</v>
      </c>
      <c r="O18" s="24">
        <f t="shared" si="33"/>
        <v>20</v>
      </c>
      <c r="P18" s="24">
        <f t="shared" si="33"/>
        <v>1253</v>
      </c>
      <c r="Q18" s="24">
        <f t="shared" si="33"/>
        <v>-71</v>
      </c>
      <c r="R18" s="24">
        <f t="shared" si="33"/>
        <v>592</v>
      </c>
      <c r="S18" s="24">
        <f t="shared" si="33"/>
        <v>661</v>
      </c>
      <c r="T18" s="24">
        <f t="shared" si="33"/>
        <v>1435</v>
      </c>
      <c r="U18" s="24">
        <f t="shared" si="33"/>
        <v>-91</v>
      </c>
      <c r="V18" s="24">
        <f t="shared" si="33"/>
        <v>766</v>
      </c>
      <c r="W18" s="24">
        <f t="shared" si="33"/>
        <v>669</v>
      </c>
      <c r="X18" s="32">
        <f t="shared" si="9"/>
        <v>-3.6360003995604835</v>
      </c>
      <c r="Z18" s="18">
        <f t="shared" ref="Z18" si="34">Z14+Z22</f>
        <v>50055</v>
      </c>
    </row>
    <row r="19" spans="1:26" ht="18.75" customHeight="1" x14ac:dyDescent="0.2">
      <c r="A19" s="2" t="s">
        <v>19</v>
      </c>
      <c r="B19" s="22">
        <f>B15+B16+B21+B23</f>
        <v>-1115</v>
      </c>
      <c r="C19" s="22">
        <f>C15+C16+C21+C23</f>
        <v>9</v>
      </c>
      <c r="D19" s="23">
        <f t="shared" si="3"/>
        <v>-8.0071174377224219E-3</v>
      </c>
      <c r="E19" s="22">
        <f t="shared" ref="E19:J19" si="35">E15+E16+E21+E23</f>
        <v>-967</v>
      </c>
      <c r="F19" s="22">
        <f t="shared" si="35"/>
        <v>46</v>
      </c>
      <c r="G19" s="22">
        <f t="shared" si="35"/>
        <v>700</v>
      </c>
      <c r="H19" s="22">
        <f t="shared" si="35"/>
        <v>-13</v>
      </c>
      <c r="I19" s="22">
        <f t="shared" si="35"/>
        <v>1667</v>
      </c>
      <c r="J19" s="22">
        <f t="shared" si="35"/>
        <v>-59</v>
      </c>
      <c r="K19" s="31">
        <f t="shared" si="5"/>
        <v>-8.2214608184051894</v>
      </c>
      <c r="L19" s="31">
        <f t="shared" si="6"/>
        <v>5.951419413530127</v>
      </c>
      <c r="M19" s="31">
        <f t="shared" si="7"/>
        <v>14.172880231935316</v>
      </c>
      <c r="N19" s="27">
        <f t="shared" ref="N19:O19" si="36">N15+N16+N21+N23</f>
        <v>-148</v>
      </c>
      <c r="O19" s="22">
        <f t="shared" si="36"/>
        <v>-37</v>
      </c>
      <c r="P19" s="27">
        <f>P15+P16+P21+P23</f>
        <v>3378</v>
      </c>
      <c r="Q19" s="22">
        <f t="shared" ref="Q19:S19" si="37">Q15+Q16+Q21+Q23</f>
        <v>-18</v>
      </c>
      <c r="R19" s="22">
        <f t="shared" si="37"/>
        <v>2164</v>
      </c>
      <c r="S19" s="22">
        <f t="shared" si="37"/>
        <v>1214</v>
      </c>
      <c r="T19" s="27">
        <f>T15+T16+T21+T23</f>
        <v>3526</v>
      </c>
      <c r="U19" s="22">
        <f t="shared" ref="U19:W19" si="38">U15+U16+U21+U23</f>
        <v>19</v>
      </c>
      <c r="V19" s="22">
        <f t="shared" si="38"/>
        <v>2380</v>
      </c>
      <c r="W19" s="22">
        <f t="shared" si="38"/>
        <v>1146</v>
      </c>
      <c r="X19" s="34">
        <f t="shared" si="9"/>
        <v>-1.2583001045749411</v>
      </c>
      <c r="Z19" s="18">
        <f>Z15+Z16+Z21+Z23</f>
        <v>117619</v>
      </c>
    </row>
    <row r="20" spans="1:26" ht="18.75" customHeight="1" x14ac:dyDescent="0.2">
      <c r="A20" s="5" t="s">
        <v>18</v>
      </c>
      <c r="B20" s="20">
        <f>E20+N20</f>
        <v>-978</v>
      </c>
      <c r="C20" s="20">
        <v>139</v>
      </c>
      <c r="D20" s="21">
        <f t="shared" si="3"/>
        <v>-0.12444046553267685</v>
      </c>
      <c r="E20" s="20">
        <f>G20-I20</f>
        <v>-758</v>
      </c>
      <c r="F20" s="20">
        <f>H20-J20</f>
        <v>-35</v>
      </c>
      <c r="G20" s="20">
        <v>480</v>
      </c>
      <c r="H20" s="20">
        <v>-122</v>
      </c>
      <c r="I20" s="20">
        <v>1238</v>
      </c>
      <c r="J20" s="20">
        <v>-87</v>
      </c>
      <c r="K20" s="30">
        <f t="shared" si="5"/>
        <v>-8.003547746758457</v>
      </c>
      <c r="L20" s="30">
        <f t="shared" si="6"/>
        <v>5.068209654939392</v>
      </c>
      <c r="M20" s="30">
        <f t="shared" si="7"/>
        <v>13.07175740169785</v>
      </c>
      <c r="N20" s="20">
        <f>P20-T20</f>
        <v>-220</v>
      </c>
      <c r="O20" s="26">
        <f>Q20-U20</f>
        <v>174</v>
      </c>
      <c r="P20" s="20">
        <f>R20+S20</f>
        <v>1928</v>
      </c>
      <c r="Q20" s="26">
        <v>-4</v>
      </c>
      <c r="R20" s="26">
        <v>1425</v>
      </c>
      <c r="S20" s="26">
        <v>503</v>
      </c>
      <c r="T20" s="20">
        <f>V20+W20</f>
        <v>2148</v>
      </c>
      <c r="U20" s="26">
        <v>-178</v>
      </c>
      <c r="V20" s="26">
        <v>1621</v>
      </c>
      <c r="W20" s="26">
        <v>527</v>
      </c>
      <c r="X20" s="33">
        <f t="shared" si="9"/>
        <v>-2.322929425180555</v>
      </c>
      <c r="Z20" s="8">
        <v>94708</v>
      </c>
    </row>
    <row r="21" spans="1:26" ht="18.75" customHeight="1" x14ac:dyDescent="0.2">
      <c r="A21" s="3" t="s">
        <v>17</v>
      </c>
      <c r="B21" s="24">
        <f t="shared" ref="B21:B38" si="39">E21+N21</f>
        <v>-572</v>
      </c>
      <c r="C21" s="24">
        <v>37</v>
      </c>
      <c r="D21" s="25">
        <f t="shared" si="3"/>
        <v>-6.075533661740562E-2</v>
      </c>
      <c r="E21" s="24">
        <f t="shared" ref="E21:F38" si="40">G21-I21</f>
        <v>-423</v>
      </c>
      <c r="F21" s="24">
        <f t="shared" si="40"/>
        <v>29</v>
      </c>
      <c r="G21" s="24">
        <v>503</v>
      </c>
      <c r="H21" s="24">
        <v>-16</v>
      </c>
      <c r="I21" s="24">
        <v>926</v>
      </c>
      <c r="J21" s="24">
        <v>-45</v>
      </c>
      <c r="K21" s="32">
        <f t="shared" si="5"/>
        <v>-5.5444869711109952</v>
      </c>
      <c r="L21" s="32">
        <f t="shared" si="6"/>
        <v>6.593089707964138</v>
      </c>
      <c r="M21" s="32">
        <f t="shared" si="7"/>
        <v>12.137576679075131</v>
      </c>
      <c r="N21" s="24">
        <f t="shared" ref="N21:O38" si="41">P21-T21</f>
        <v>-149</v>
      </c>
      <c r="O21" s="24">
        <f t="shared" si="41"/>
        <v>8</v>
      </c>
      <c r="P21" s="24">
        <f t="shared" ref="P21:P38" si="42">R21+S21</f>
        <v>2186</v>
      </c>
      <c r="Q21" s="24">
        <v>38</v>
      </c>
      <c r="R21" s="24">
        <v>1499</v>
      </c>
      <c r="S21" s="24">
        <v>687</v>
      </c>
      <c r="T21" s="24">
        <f t="shared" ref="T21:T38" si="43">V21+W21</f>
        <v>2335</v>
      </c>
      <c r="U21" s="24">
        <v>30</v>
      </c>
      <c r="V21" s="24">
        <v>1728</v>
      </c>
      <c r="W21" s="24">
        <v>607</v>
      </c>
      <c r="X21" s="32">
        <f t="shared" si="9"/>
        <v>-1.9530225973889792</v>
      </c>
      <c r="Z21" s="8">
        <v>76292</v>
      </c>
    </row>
    <row r="22" spans="1:26" ht="18.75" customHeight="1" x14ac:dyDescent="0.2">
      <c r="A22" s="3" t="s">
        <v>16</v>
      </c>
      <c r="B22" s="24">
        <f t="shared" si="39"/>
        <v>-314</v>
      </c>
      <c r="C22" s="24">
        <v>71</v>
      </c>
      <c r="D22" s="25">
        <f t="shared" si="3"/>
        <v>-0.18441558441558437</v>
      </c>
      <c r="E22" s="24">
        <f t="shared" si="40"/>
        <v>-258</v>
      </c>
      <c r="F22" s="24">
        <f t="shared" si="40"/>
        <v>-12</v>
      </c>
      <c r="G22" s="24">
        <v>123</v>
      </c>
      <c r="H22" s="24">
        <v>-36</v>
      </c>
      <c r="I22" s="24">
        <v>381</v>
      </c>
      <c r="J22" s="24">
        <v>-24</v>
      </c>
      <c r="K22" s="32">
        <f t="shared" si="5"/>
        <v>-10.956809784685948</v>
      </c>
      <c r="L22" s="32">
        <f t="shared" si="6"/>
        <v>5.2235953624665559</v>
      </c>
      <c r="M22" s="32">
        <f t="shared" si="7"/>
        <v>16.180405147152502</v>
      </c>
      <c r="N22" s="24">
        <f t="shared" si="41"/>
        <v>-56</v>
      </c>
      <c r="O22" s="24">
        <f t="shared" si="41"/>
        <v>83</v>
      </c>
      <c r="P22" s="24">
        <f t="shared" si="42"/>
        <v>573</v>
      </c>
      <c r="Q22" s="24">
        <v>-23</v>
      </c>
      <c r="R22" s="24">
        <v>264</v>
      </c>
      <c r="S22" s="24">
        <v>309</v>
      </c>
      <c r="T22" s="24">
        <f t="shared" si="43"/>
        <v>629</v>
      </c>
      <c r="U22" s="24">
        <v>-106</v>
      </c>
      <c r="V22" s="24">
        <v>358</v>
      </c>
      <c r="W22" s="24">
        <v>271</v>
      </c>
      <c r="X22" s="32">
        <f t="shared" si="9"/>
        <v>-2.3782222788465623</v>
      </c>
      <c r="Z22" s="8">
        <v>23547</v>
      </c>
    </row>
    <row r="23" spans="1:26" ht="18.75" customHeight="1" x14ac:dyDescent="0.2">
      <c r="A23" s="1" t="s">
        <v>15</v>
      </c>
      <c r="B23" s="22">
        <f t="shared" si="39"/>
        <v>-111</v>
      </c>
      <c r="C23" s="22">
        <v>19</v>
      </c>
      <c r="D23" s="23">
        <f t="shared" si="3"/>
        <v>-0.14615384615384619</v>
      </c>
      <c r="E23" s="22">
        <f>G23-I23</f>
        <v>-162</v>
      </c>
      <c r="F23" s="22">
        <f t="shared" si="40"/>
        <v>13</v>
      </c>
      <c r="G23" s="22">
        <v>90</v>
      </c>
      <c r="H23" s="22">
        <v>11</v>
      </c>
      <c r="I23" s="22">
        <v>252</v>
      </c>
      <c r="J23" s="22">
        <v>-2</v>
      </c>
      <c r="K23" s="31">
        <f t="shared" si="5"/>
        <v>-9.8068890368666395</v>
      </c>
      <c r="L23" s="31">
        <f t="shared" si="6"/>
        <v>5.4482716871481331</v>
      </c>
      <c r="M23" s="31">
        <f t="shared" si="7"/>
        <v>15.25516072401477</v>
      </c>
      <c r="N23" s="27">
        <f t="shared" si="41"/>
        <v>51</v>
      </c>
      <c r="O23" s="22">
        <f t="shared" si="41"/>
        <v>6</v>
      </c>
      <c r="P23" s="27">
        <f t="shared" si="42"/>
        <v>539</v>
      </c>
      <c r="Q23" s="22">
        <v>-62</v>
      </c>
      <c r="R23" s="22">
        <v>375</v>
      </c>
      <c r="S23" s="22">
        <v>164</v>
      </c>
      <c r="T23" s="27">
        <f t="shared" si="43"/>
        <v>488</v>
      </c>
      <c r="U23" s="22">
        <v>-68</v>
      </c>
      <c r="V23" s="22">
        <v>337</v>
      </c>
      <c r="W23" s="22">
        <v>151</v>
      </c>
      <c r="X23" s="35">
        <f t="shared" si="9"/>
        <v>3.0873539560506083</v>
      </c>
      <c r="Z23" s="8">
        <v>16519</v>
      </c>
    </row>
    <row r="24" spans="1:26" ht="18.75" customHeight="1" x14ac:dyDescent="0.2">
      <c r="A24" s="7" t="s">
        <v>14</v>
      </c>
      <c r="B24" s="18">
        <f t="shared" si="39"/>
        <v>-47</v>
      </c>
      <c r="C24" s="18">
        <v>29</v>
      </c>
      <c r="D24" s="19">
        <f t="shared" si="3"/>
        <v>-0.38157894736842102</v>
      </c>
      <c r="E24" s="20">
        <f t="shared" si="40"/>
        <v>-63</v>
      </c>
      <c r="F24" s="18">
        <f t="shared" si="40"/>
        <v>14</v>
      </c>
      <c r="G24" s="18">
        <v>26</v>
      </c>
      <c r="H24" s="18">
        <v>-8</v>
      </c>
      <c r="I24" s="18">
        <v>89</v>
      </c>
      <c r="J24" s="18">
        <v>-22</v>
      </c>
      <c r="K24" s="29">
        <f t="shared" si="5"/>
        <v>-11.692650334075724</v>
      </c>
      <c r="L24" s="29">
        <f t="shared" si="6"/>
        <v>4.825538233110616</v>
      </c>
      <c r="M24" s="29">
        <f t="shared" si="7"/>
        <v>16.518188567186339</v>
      </c>
      <c r="N24" s="20">
        <f t="shared" si="41"/>
        <v>16</v>
      </c>
      <c r="O24" s="18">
        <f t="shared" si="41"/>
        <v>15</v>
      </c>
      <c r="P24" s="18">
        <f t="shared" si="42"/>
        <v>149</v>
      </c>
      <c r="Q24" s="18">
        <v>-14</v>
      </c>
      <c r="R24" s="18">
        <v>78</v>
      </c>
      <c r="S24" s="18">
        <v>71</v>
      </c>
      <c r="T24" s="18">
        <f t="shared" si="43"/>
        <v>133</v>
      </c>
      <c r="U24" s="18">
        <v>-29</v>
      </c>
      <c r="V24" s="18">
        <v>70</v>
      </c>
      <c r="W24" s="18">
        <v>63</v>
      </c>
      <c r="X24" s="29">
        <f t="shared" si="9"/>
        <v>2.9695619896065328</v>
      </c>
      <c r="Z24" s="8">
        <v>5388</v>
      </c>
    </row>
    <row r="25" spans="1:26" ht="18.75" customHeight="1" x14ac:dyDescent="0.2">
      <c r="A25" s="5" t="s">
        <v>13</v>
      </c>
      <c r="B25" s="20">
        <f t="shared" si="39"/>
        <v>-39</v>
      </c>
      <c r="C25" s="20">
        <v>18</v>
      </c>
      <c r="D25" s="21">
        <f t="shared" si="3"/>
        <v>-0.31578947368421051</v>
      </c>
      <c r="E25" s="20">
        <f t="shared" si="40"/>
        <v>-29</v>
      </c>
      <c r="F25" s="20">
        <f t="shared" si="40"/>
        <v>11</v>
      </c>
      <c r="G25" s="20">
        <v>3</v>
      </c>
      <c r="H25" s="20">
        <v>-3</v>
      </c>
      <c r="I25" s="20">
        <v>32</v>
      </c>
      <c r="J25" s="20">
        <v>-14</v>
      </c>
      <c r="K25" s="30">
        <f t="shared" si="5"/>
        <v>-21.690351533283469</v>
      </c>
      <c r="L25" s="30">
        <f t="shared" si="6"/>
        <v>2.2438294689603588</v>
      </c>
      <c r="M25" s="30">
        <f t="shared" si="7"/>
        <v>23.934181002243829</v>
      </c>
      <c r="N25" s="20">
        <f>P25-T25</f>
        <v>-10</v>
      </c>
      <c r="O25" s="20">
        <f t="shared" si="41"/>
        <v>7</v>
      </c>
      <c r="P25" s="20">
        <f t="shared" si="42"/>
        <v>30</v>
      </c>
      <c r="Q25" s="20">
        <v>7</v>
      </c>
      <c r="R25" s="20">
        <v>15</v>
      </c>
      <c r="S25" s="20">
        <v>15</v>
      </c>
      <c r="T25" s="20">
        <f t="shared" si="43"/>
        <v>40</v>
      </c>
      <c r="U25" s="20">
        <v>0</v>
      </c>
      <c r="V25" s="20">
        <v>19</v>
      </c>
      <c r="W25" s="20">
        <v>21</v>
      </c>
      <c r="X25" s="33">
        <f t="shared" si="9"/>
        <v>-7.4794315632011967</v>
      </c>
      <c r="Z25" s="8">
        <v>1337</v>
      </c>
    </row>
    <row r="26" spans="1:26" ht="18.75" customHeight="1" x14ac:dyDescent="0.2">
      <c r="A26" s="3" t="s">
        <v>12</v>
      </c>
      <c r="B26" s="24">
        <f t="shared" si="39"/>
        <v>-64</v>
      </c>
      <c r="C26" s="24">
        <v>15</v>
      </c>
      <c r="D26" s="25">
        <f t="shared" si="3"/>
        <v>-0.189873417721519</v>
      </c>
      <c r="E26" s="24">
        <f t="shared" si="40"/>
        <v>-69</v>
      </c>
      <c r="F26" s="24">
        <f t="shared" si="40"/>
        <v>-11</v>
      </c>
      <c r="G26" s="24">
        <v>9</v>
      </c>
      <c r="H26" s="24">
        <v>-6</v>
      </c>
      <c r="I26" s="24">
        <v>78</v>
      </c>
      <c r="J26" s="24">
        <v>5</v>
      </c>
      <c r="K26" s="32">
        <f t="shared" si="5"/>
        <v>-21.725440806045341</v>
      </c>
      <c r="L26" s="32">
        <f t="shared" si="6"/>
        <v>2.8337531486146093</v>
      </c>
      <c r="M26" s="32">
        <f t="shared" si="7"/>
        <v>24.55919395465995</v>
      </c>
      <c r="N26" s="24">
        <f t="shared" si="41"/>
        <v>5</v>
      </c>
      <c r="O26" s="24">
        <f t="shared" si="41"/>
        <v>26</v>
      </c>
      <c r="P26" s="24">
        <f t="shared" si="42"/>
        <v>102</v>
      </c>
      <c r="Q26" s="24">
        <v>18</v>
      </c>
      <c r="R26" s="24">
        <v>79</v>
      </c>
      <c r="S26" s="24">
        <v>23</v>
      </c>
      <c r="T26" s="24">
        <f t="shared" si="43"/>
        <v>97</v>
      </c>
      <c r="U26" s="24">
        <v>-8</v>
      </c>
      <c r="V26" s="24">
        <v>54</v>
      </c>
      <c r="W26" s="24">
        <v>43</v>
      </c>
      <c r="X26" s="32">
        <f t="shared" si="9"/>
        <v>1.5743073047858942</v>
      </c>
      <c r="Z26" s="8">
        <v>3176</v>
      </c>
    </row>
    <row r="27" spans="1:26" ht="18.75" customHeight="1" x14ac:dyDescent="0.2">
      <c r="A27" s="1" t="s">
        <v>11</v>
      </c>
      <c r="B27" s="22">
        <f t="shared" si="39"/>
        <v>-179</v>
      </c>
      <c r="C27" s="22">
        <v>11</v>
      </c>
      <c r="D27" s="23">
        <f t="shared" si="3"/>
        <v>-5.7894736842105221E-2</v>
      </c>
      <c r="E27" s="22">
        <f t="shared" si="40"/>
        <v>-126</v>
      </c>
      <c r="F27" s="22">
        <f t="shared" si="40"/>
        <v>-15</v>
      </c>
      <c r="G27" s="22">
        <v>22</v>
      </c>
      <c r="H27" s="22">
        <v>-17</v>
      </c>
      <c r="I27" s="22">
        <v>148</v>
      </c>
      <c r="J27" s="22">
        <v>-2</v>
      </c>
      <c r="K27" s="31">
        <f t="shared" si="5"/>
        <v>-16.010165184243963</v>
      </c>
      <c r="L27" s="31">
        <f t="shared" si="6"/>
        <v>2.7954256670902162</v>
      </c>
      <c r="M27" s="31">
        <f t="shared" si="7"/>
        <v>18.805590851334181</v>
      </c>
      <c r="N27" s="27">
        <f t="shared" si="41"/>
        <v>-53</v>
      </c>
      <c r="O27" s="28">
        <f t="shared" si="41"/>
        <v>26</v>
      </c>
      <c r="P27" s="27">
        <f t="shared" si="42"/>
        <v>151</v>
      </c>
      <c r="Q27" s="28">
        <v>14</v>
      </c>
      <c r="R27" s="28">
        <v>63</v>
      </c>
      <c r="S27" s="28">
        <v>88</v>
      </c>
      <c r="T27" s="27">
        <f t="shared" si="43"/>
        <v>204</v>
      </c>
      <c r="U27" s="28">
        <v>-12</v>
      </c>
      <c r="V27" s="28">
        <v>98</v>
      </c>
      <c r="W27" s="28">
        <v>106</v>
      </c>
      <c r="X27" s="35">
        <f t="shared" si="9"/>
        <v>-6.7344345616264292</v>
      </c>
      <c r="Z27" s="8">
        <v>7870</v>
      </c>
    </row>
    <row r="28" spans="1:26" ht="18.75" customHeight="1" x14ac:dyDescent="0.2">
      <c r="A28" s="5" t="s">
        <v>10</v>
      </c>
      <c r="B28" s="20">
        <f t="shared" si="39"/>
        <v>-88</v>
      </c>
      <c r="C28" s="20">
        <v>-4</v>
      </c>
      <c r="D28" s="21">
        <f t="shared" si="3"/>
        <v>4.7619047619047672E-2</v>
      </c>
      <c r="E28" s="20">
        <f t="shared" si="40"/>
        <v>-57</v>
      </c>
      <c r="F28" s="20">
        <f t="shared" si="40"/>
        <v>14</v>
      </c>
      <c r="G28" s="20">
        <v>13</v>
      </c>
      <c r="H28" s="20">
        <v>7</v>
      </c>
      <c r="I28" s="20">
        <v>70</v>
      </c>
      <c r="J28" s="20">
        <v>-7</v>
      </c>
      <c r="K28" s="30">
        <f t="shared" si="5"/>
        <v>-19.493844049247606</v>
      </c>
      <c r="L28" s="30">
        <f t="shared" si="6"/>
        <v>4.4459644322845415</v>
      </c>
      <c r="M28" s="30">
        <f t="shared" si="7"/>
        <v>23.939808481532147</v>
      </c>
      <c r="N28" s="20">
        <f t="shared" si="41"/>
        <v>-31</v>
      </c>
      <c r="O28" s="20">
        <f t="shared" si="41"/>
        <v>-18</v>
      </c>
      <c r="P28" s="20">
        <f t="shared" si="42"/>
        <v>51</v>
      </c>
      <c r="Q28" s="20">
        <v>-6</v>
      </c>
      <c r="R28" s="20">
        <v>24</v>
      </c>
      <c r="S28" s="20">
        <v>27</v>
      </c>
      <c r="T28" s="20">
        <f t="shared" si="43"/>
        <v>82</v>
      </c>
      <c r="U28" s="20">
        <v>12</v>
      </c>
      <c r="V28" s="20">
        <v>46</v>
      </c>
      <c r="W28" s="20">
        <v>36</v>
      </c>
      <c r="X28" s="30">
        <f t="shared" si="9"/>
        <v>-10.601915184678523</v>
      </c>
      <c r="Z28" s="8">
        <v>2924</v>
      </c>
    </row>
    <row r="29" spans="1:26" ht="18.75" customHeight="1" x14ac:dyDescent="0.2">
      <c r="A29" s="3" t="s">
        <v>9</v>
      </c>
      <c r="B29" s="24">
        <f t="shared" si="39"/>
        <v>-97</v>
      </c>
      <c r="C29" s="24">
        <v>0</v>
      </c>
      <c r="D29" s="25">
        <f t="shared" si="3"/>
        <v>0</v>
      </c>
      <c r="E29" s="24">
        <f t="shared" si="40"/>
        <v>-83</v>
      </c>
      <c r="F29" s="24">
        <f t="shared" si="40"/>
        <v>-4</v>
      </c>
      <c r="G29" s="24">
        <v>60</v>
      </c>
      <c r="H29" s="24">
        <v>-8</v>
      </c>
      <c r="I29" s="24">
        <v>143</v>
      </c>
      <c r="J29" s="24">
        <v>-4</v>
      </c>
      <c r="K29" s="32">
        <f t="shared" si="5"/>
        <v>-10.105929623767199</v>
      </c>
      <c r="L29" s="32">
        <f t="shared" si="6"/>
        <v>7.3054912942895402</v>
      </c>
      <c r="M29" s="32">
        <f t="shared" si="7"/>
        <v>17.411420918056738</v>
      </c>
      <c r="N29" s="26">
        <f t="shared" si="41"/>
        <v>-14</v>
      </c>
      <c r="O29" s="24">
        <f t="shared" si="41"/>
        <v>4</v>
      </c>
      <c r="P29" s="26">
        <f>R29+S29</f>
        <v>241</v>
      </c>
      <c r="Q29" s="24">
        <v>6</v>
      </c>
      <c r="R29" s="24">
        <v>71</v>
      </c>
      <c r="S29" s="24">
        <v>170</v>
      </c>
      <c r="T29" s="26">
        <f>V29+W29</f>
        <v>255</v>
      </c>
      <c r="U29" s="24">
        <v>2</v>
      </c>
      <c r="V29" s="24">
        <v>118</v>
      </c>
      <c r="W29" s="24">
        <v>137</v>
      </c>
      <c r="X29" s="32">
        <f t="shared" si="9"/>
        <v>-1.7046146353342264</v>
      </c>
      <c r="Z29" s="8">
        <v>8213</v>
      </c>
    </row>
    <row r="30" spans="1:26" ht="18.75" customHeight="1" x14ac:dyDescent="0.2">
      <c r="A30" s="3" t="s">
        <v>8</v>
      </c>
      <c r="B30" s="24">
        <f>E30+N30</f>
        <v>-171</v>
      </c>
      <c r="C30" s="24">
        <v>-41</v>
      </c>
      <c r="D30" s="25">
        <f t="shared" si="3"/>
        <v>0.31538461538461537</v>
      </c>
      <c r="E30" s="24">
        <f t="shared" si="40"/>
        <v>-130</v>
      </c>
      <c r="F30" s="24">
        <f t="shared" si="40"/>
        <v>-6</v>
      </c>
      <c r="G30" s="24">
        <v>29</v>
      </c>
      <c r="H30" s="24">
        <v>-3</v>
      </c>
      <c r="I30" s="24">
        <v>159</v>
      </c>
      <c r="J30" s="24">
        <v>3</v>
      </c>
      <c r="K30" s="33">
        <f t="shared" si="5"/>
        <v>-15.921616656460504</v>
      </c>
      <c r="L30" s="33">
        <f t="shared" si="6"/>
        <v>3.5517452541334964</v>
      </c>
      <c r="M30" s="33">
        <f t="shared" si="7"/>
        <v>19.473361910593997</v>
      </c>
      <c r="N30" s="24">
        <f t="shared" si="41"/>
        <v>-41</v>
      </c>
      <c r="O30" s="24">
        <f t="shared" si="41"/>
        <v>-35</v>
      </c>
      <c r="P30" s="24">
        <f t="shared" si="42"/>
        <v>220</v>
      </c>
      <c r="Q30" s="24">
        <v>-50</v>
      </c>
      <c r="R30" s="24">
        <v>161</v>
      </c>
      <c r="S30" s="24">
        <v>59</v>
      </c>
      <c r="T30" s="24">
        <f t="shared" si="43"/>
        <v>261</v>
      </c>
      <c r="U30" s="24">
        <v>-15</v>
      </c>
      <c r="V30" s="24">
        <v>146</v>
      </c>
      <c r="W30" s="24">
        <v>115</v>
      </c>
      <c r="X30" s="32">
        <f t="shared" si="9"/>
        <v>-5.0214329454990807</v>
      </c>
      <c r="Z30" s="8">
        <v>8165</v>
      </c>
    </row>
    <row r="31" spans="1:26" ht="18.75" customHeight="1" x14ac:dyDescent="0.2">
      <c r="A31" s="1" t="s">
        <v>7</v>
      </c>
      <c r="B31" s="22">
        <f t="shared" si="39"/>
        <v>-129</v>
      </c>
      <c r="C31" s="22">
        <v>-32</v>
      </c>
      <c r="D31" s="23">
        <f t="shared" si="3"/>
        <v>0.32989690721649478</v>
      </c>
      <c r="E31" s="22">
        <f t="shared" si="40"/>
        <v>-89</v>
      </c>
      <c r="F31" s="22">
        <f t="shared" si="40"/>
        <v>-18</v>
      </c>
      <c r="G31" s="22">
        <v>33</v>
      </c>
      <c r="H31" s="22">
        <v>-10</v>
      </c>
      <c r="I31" s="22">
        <v>122</v>
      </c>
      <c r="J31" s="22">
        <v>8</v>
      </c>
      <c r="K31" s="31">
        <f t="shared" si="5"/>
        <v>-12.350818762142659</v>
      </c>
      <c r="L31" s="31">
        <f t="shared" si="6"/>
        <v>4.5795170691090759</v>
      </c>
      <c r="M31" s="31">
        <f t="shared" si="7"/>
        <v>16.930335831251735</v>
      </c>
      <c r="N31" s="22">
        <f t="shared" si="41"/>
        <v>-40</v>
      </c>
      <c r="O31" s="22">
        <f t="shared" si="41"/>
        <v>-14</v>
      </c>
      <c r="P31" s="22">
        <f t="shared" si="42"/>
        <v>168</v>
      </c>
      <c r="Q31" s="22">
        <v>2</v>
      </c>
      <c r="R31" s="22">
        <v>72</v>
      </c>
      <c r="S31" s="22">
        <v>96</v>
      </c>
      <c r="T31" s="22">
        <f t="shared" si="43"/>
        <v>208</v>
      </c>
      <c r="U31" s="22">
        <v>16</v>
      </c>
      <c r="V31" s="22">
        <v>98</v>
      </c>
      <c r="W31" s="22">
        <v>110</v>
      </c>
      <c r="X31" s="34">
        <f t="shared" si="9"/>
        <v>-5.550929780738274</v>
      </c>
      <c r="Z31" s="8">
        <v>7206</v>
      </c>
    </row>
    <row r="32" spans="1:26" ht="18.75" customHeight="1" x14ac:dyDescent="0.2">
      <c r="A32" s="5" t="s">
        <v>6</v>
      </c>
      <c r="B32" s="20">
        <f t="shared" si="39"/>
        <v>-17</v>
      </c>
      <c r="C32" s="20">
        <v>-40</v>
      </c>
      <c r="D32" s="21">
        <f t="shared" si="3"/>
        <v>-1.7391304347826086</v>
      </c>
      <c r="E32" s="20">
        <f t="shared" si="40"/>
        <v>-10</v>
      </c>
      <c r="F32" s="20">
        <f t="shared" si="40"/>
        <v>-3</v>
      </c>
      <c r="G32" s="20">
        <v>14</v>
      </c>
      <c r="H32" s="20">
        <v>-1</v>
      </c>
      <c r="I32" s="20">
        <v>24</v>
      </c>
      <c r="J32" s="20">
        <v>2</v>
      </c>
      <c r="K32" s="30">
        <f t="shared" si="5"/>
        <v>-5.2192066805845512</v>
      </c>
      <c r="L32" s="30">
        <f t="shared" si="6"/>
        <v>7.3068893528183709</v>
      </c>
      <c r="M32" s="30">
        <f t="shared" si="7"/>
        <v>12.526096033402924</v>
      </c>
      <c r="N32" s="20">
        <f t="shared" si="41"/>
        <v>-7</v>
      </c>
      <c r="O32" s="26">
        <f t="shared" si="41"/>
        <v>-37</v>
      </c>
      <c r="P32" s="20">
        <f t="shared" si="42"/>
        <v>73</v>
      </c>
      <c r="Q32" s="26">
        <v>-22</v>
      </c>
      <c r="R32" s="26">
        <v>25</v>
      </c>
      <c r="S32" s="26">
        <v>48</v>
      </c>
      <c r="T32" s="20">
        <f t="shared" si="43"/>
        <v>80</v>
      </c>
      <c r="U32" s="26">
        <v>15</v>
      </c>
      <c r="V32" s="26">
        <v>30</v>
      </c>
      <c r="W32" s="26">
        <v>50</v>
      </c>
      <c r="X32" s="33">
        <f t="shared" si="9"/>
        <v>-3.6534446764091855</v>
      </c>
      <c r="Z32" s="8">
        <v>1916</v>
      </c>
    </row>
    <row r="33" spans="1:26" ht="18.75" customHeight="1" x14ac:dyDescent="0.2">
      <c r="A33" s="3" t="s">
        <v>5</v>
      </c>
      <c r="B33" s="24">
        <f>E33+N33</f>
        <v>-129</v>
      </c>
      <c r="C33" s="24">
        <v>11</v>
      </c>
      <c r="D33" s="25">
        <f t="shared" si="3"/>
        <v>-7.8571428571428625E-2</v>
      </c>
      <c r="E33" s="24">
        <f t="shared" si="40"/>
        <v>-138</v>
      </c>
      <c r="F33" s="24">
        <f t="shared" si="40"/>
        <v>5</v>
      </c>
      <c r="G33" s="24">
        <v>35</v>
      </c>
      <c r="H33" s="24">
        <v>3</v>
      </c>
      <c r="I33" s="24">
        <v>173</v>
      </c>
      <c r="J33" s="24">
        <v>-2</v>
      </c>
      <c r="K33" s="32">
        <f t="shared" si="5"/>
        <v>-18.299960217477789</v>
      </c>
      <c r="L33" s="32">
        <f t="shared" si="6"/>
        <v>4.6412942580559609</v>
      </c>
      <c r="M33" s="32">
        <f t="shared" si="7"/>
        <v>22.94125447553375</v>
      </c>
      <c r="N33" s="24">
        <f t="shared" si="41"/>
        <v>9</v>
      </c>
      <c r="O33" s="24">
        <f t="shared" si="41"/>
        <v>6</v>
      </c>
      <c r="P33" s="24">
        <f t="shared" si="42"/>
        <v>214</v>
      </c>
      <c r="Q33" s="24">
        <v>24</v>
      </c>
      <c r="R33" s="24">
        <v>102</v>
      </c>
      <c r="S33" s="24">
        <v>112</v>
      </c>
      <c r="T33" s="24">
        <f t="shared" si="43"/>
        <v>205</v>
      </c>
      <c r="U33" s="24">
        <v>18</v>
      </c>
      <c r="V33" s="24">
        <v>103</v>
      </c>
      <c r="W33" s="24">
        <v>102</v>
      </c>
      <c r="X33" s="32">
        <f t="shared" si="9"/>
        <v>1.193475666357247</v>
      </c>
      <c r="Z33" s="8">
        <v>7541</v>
      </c>
    </row>
    <row r="34" spans="1:26" ht="18.75" customHeight="1" x14ac:dyDescent="0.2">
      <c r="A34" s="3" t="s">
        <v>4</v>
      </c>
      <c r="B34" s="24">
        <f t="shared" si="39"/>
        <v>-59</v>
      </c>
      <c r="C34" s="24">
        <v>-13</v>
      </c>
      <c r="D34" s="25">
        <f t="shared" si="3"/>
        <v>0.28260869565217384</v>
      </c>
      <c r="E34" s="24">
        <f t="shared" si="40"/>
        <v>-58</v>
      </c>
      <c r="F34" s="24">
        <f t="shared" si="40"/>
        <v>5</v>
      </c>
      <c r="G34" s="24">
        <v>22</v>
      </c>
      <c r="H34" s="24">
        <v>0</v>
      </c>
      <c r="I34" s="24">
        <v>80</v>
      </c>
      <c r="J34" s="24">
        <v>-5</v>
      </c>
      <c r="K34" s="32">
        <f t="shared" si="5"/>
        <v>-11.177490846020428</v>
      </c>
      <c r="L34" s="32">
        <f t="shared" si="6"/>
        <v>4.2397379071111967</v>
      </c>
      <c r="M34" s="32">
        <f t="shared" si="7"/>
        <v>15.417228753131624</v>
      </c>
      <c r="N34" s="24">
        <f t="shared" si="41"/>
        <v>-1</v>
      </c>
      <c r="O34" s="24">
        <f t="shared" si="41"/>
        <v>-18</v>
      </c>
      <c r="P34" s="24">
        <f t="shared" si="42"/>
        <v>141</v>
      </c>
      <c r="Q34" s="24">
        <v>-2</v>
      </c>
      <c r="R34" s="24">
        <v>60</v>
      </c>
      <c r="S34" s="24">
        <v>81</v>
      </c>
      <c r="T34" s="24">
        <f t="shared" si="43"/>
        <v>142</v>
      </c>
      <c r="U34" s="24">
        <v>16</v>
      </c>
      <c r="V34" s="24">
        <v>67</v>
      </c>
      <c r="W34" s="24">
        <v>75</v>
      </c>
      <c r="X34" s="32">
        <f t="shared" si="9"/>
        <v>-0.1927153594141453</v>
      </c>
      <c r="Z34" s="8">
        <v>5189</v>
      </c>
    </row>
    <row r="35" spans="1:26" ht="18.75" customHeight="1" x14ac:dyDescent="0.2">
      <c r="A35" s="1" t="s">
        <v>3</v>
      </c>
      <c r="B35" s="22">
        <f>E35+N35</f>
        <v>-65</v>
      </c>
      <c r="C35" s="22">
        <v>-12</v>
      </c>
      <c r="D35" s="23">
        <f t="shared" si="3"/>
        <v>0.22641509433962259</v>
      </c>
      <c r="E35" s="22">
        <f t="shared" si="40"/>
        <v>-68</v>
      </c>
      <c r="F35" s="22">
        <f t="shared" si="40"/>
        <v>-15</v>
      </c>
      <c r="G35" s="22">
        <v>21</v>
      </c>
      <c r="H35" s="22">
        <v>-9</v>
      </c>
      <c r="I35" s="22">
        <v>89</v>
      </c>
      <c r="J35" s="22">
        <v>6</v>
      </c>
      <c r="K35" s="31">
        <f t="shared" si="5"/>
        <v>-12.61595547309833</v>
      </c>
      <c r="L35" s="31">
        <f t="shared" si="6"/>
        <v>3.8961038961038961</v>
      </c>
      <c r="M35" s="31">
        <f t="shared" si="7"/>
        <v>16.512059369202227</v>
      </c>
      <c r="N35" s="27">
        <f t="shared" si="41"/>
        <v>3</v>
      </c>
      <c r="O35" s="28">
        <f t="shared" si="41"/>
        <v>3</v>
      </c>
      <c r="P35" s="27">
        <f t="shared" si="42"/>
        <v>131</v>
      </c>
      <c r="Q35" s="28">
        <v>-4</v>
      </c>
      <c r="R35" s="28">
        <v>46</v>
      </c>
      <c r="S35" s="28">
        <v>85</v>
      </c>
      <c r="T35" s="27">
        <f t="shared" si="43"/>
        <v>128</v>
      </c>
      <c r="U35" s="28">
        <v>-7</v>
      </c>
      <c r="V35" s="28">
        <v>62</v>
      </c>
      <c r="W35" s="28">
        <v>66</v>
      </c>
      <c r="X35" s="35">
        <f t="shared" si="9"/>
        <v>0.5565862708719852</v>
      </c>
      <c r="Z35" s="8">
        <v>5390</v>
      </c>
    </row>
    <row r="36" spans="1:26" ht="18.75" customHeight="1" x14ac:dyDescent="0.2">
      <c r="A36" s="5" t="s">
        <v>2</v>
      </c>
      <c r="B36" s="20">
        <f t="shared" si="39"/>
        <v>-75</v>
      </c>
      <c r="C36" s="20">
        <v>-4</v>
      </c>
      <c r="D36" s="21">
        <f t="shared" si="3"/>
        <v>5.6338028169014009E-2</v>
      </c>
      <c r="E36" s="20">
        <f t="shared" si="40"/>
        <v>-45</v>
      </c>
      <c r="F36" s="20">
        <f t="shared" si="40"/>
        <v>-2</v>
      </c>
      <c r="G36" s="20">
        <v>10</v>
      </c>
      <c r="H36" s="20">
        <v>2</v>
      </c>
      <c r="I36" s="20">
        <v>55</v>
      </c>
      <c r="J36" s="20">
        <v>4</v>
      </c>
      <c r="K36" s="30">
        <f t="shared" si="5"/>
        <v>-22.365805168986086</v>
      </c>
      <c r="L36" s="30">
        <f t="shared" si="6"/>
        <v>4.9701789264413518</v>
      </c>
      <c r="M36" s="30">
        <f t="shared" si="7"/>
        <v>27.335984095427435</v>
      </c>
      <c r="N36" s="20">
        <f t="shared" si="41"/>
        <v>-30</v>
      </c>
      <c r="O36" s="20">
        <f t="shared" si="41"/>
        <v>-2</v>
      </c>
      <c r="P36" s="20">
        <f t="shared" si="42"/>
        <v>28</v>
      </c>
      <c r="Q36" s="20">
        <v>2</v>
      </c>
      <c r="R36" s="20">
        <v>17</v>
      </c>
      <c r="S36" s="20">
        <v>11</v>
      </c>
      <c r="T36" s="20">
        <f t="shared" si="43"/>
        <v>58</v>
      </c>
      <c r="U36" s="20">
        <v>4</v>
      </c>
      <c r="V36" s="20">
        <v>21</v>
      </c>
      <c r="W36" s="20">
        <v>37</v>
      </c>
      <c r="X36" s="30">
        <f t="shared" si="9"/>
        <v>-14.910536779324055</v>
      </c>
      <c r="Z36" s="8">
        <v>2012</v>
      </c>
    </row>
    <row r="37" spans="1:26" ht="18.75" customHeight="1" x14ac:dyDescent="0.2">
      <c r="A37" s="3" t="s">
        <v>1</v>
      </c>
      <c r="B37" s="24">
        <f t="shared" si="39"/>
        <v>-63</v>
      </c>
      <c r="C37" s="24">
        <v>-3</v>
      </c>
      <c r="D37" s="25">
        <f t="shared" si="3"/>
        <v>5.0000000000000044E-2</v>
      </c>
      <c r="E37" s="24">
        <f t="shared" si="40"/>
        <v>-36</v>
      </c>
      <c r="F37" s="24">
        <f t="shared" si="40"/>
        <v>10</v>
      </c>
      <c r="G37" s="24">
        <v>3</v>
      </c>
      <c r="H37" s="24">
        <v>-1</v>
      </c>
      <c r="I37" s="24">
        <v>39</v>
      </c>
      <c r="J37" s="24">
        <v>-11</v>
      </c>
      <c r="K37" s="32">
        <f t="shared" si="5"/>
        <v>-24.725274725274723</v>
      </c>
      <c r="L37" s="32">
        <f t="shared" si="6"/>
        <v>2.0604395604395607</v>
      </c>
      <c r="M37" s="32">
        <f t="shared" si="7"/>
        <v>26.785714285714285</v>
      </c>
      <c r="N37" s="24">
        <f t="shared" si="41"/>
        <v>-27</v>
      </c>
      <c r="O37" s="24">
        <f t="shared" si="41"/>
        <v>-13</v>
      </c>
      <c r="P37" s="26">
        <f t="shared" si="42"/>
        <v>25</v>
      </c>
      <c r="Q37" s="24">
        <v>-6</v>
      </c>
      <c r="R37" s="24">
        <v>17</v>
      </c>
      <c r="S37" s="24">
        <v>8</v>
      </c>
      <c r="T37" s="26">
        <f t="shared" si="43"/>
        <v>52</v>
      </c>
      <c r="U37" s="24">
        <v>7</v>
      </c>
      <c r="V37" s="24">
        <v>16</v>
      </c>
      <c r="W37" s="24">
        <v>36</v>
      </c>
      <c r="X37" s="32">
        <f t="shared" si="9"/>
        <v>-18.543956043956044</v>
      </c>
      <c r="Z37" s="8">
        <v>1456</v>
      </c>
    </row>
    <row r="38" spans="1:26" ht="18.75" customHeight="1" x14ac:dyDescent="0.2">
      <c r="A38" s="1" t="s">
        <v>0</v>
      </c>
      <c r="B38" s="22">
        <f t="shared" si="39"/>
        <v>-24</v>
      </c>
      <c r="C38" s="22">
        <v>14</v>
      </c>
      <c r="D38" s="23">
        <f t="shared" si="3"/>
        <v>-0.36842105263157898</v>
      </c>
      <c r="E38" s="22">
        <f t="shared" si="40"/>
        <v>-27</v>
      </c>
      <c r="F38" s="22">
        <f t="shared" si="40"/>
        <v>4</v>
      </c>
      <c r="G38" s="22">
        <v>2</v>
      </c>
      <c r="H38" s="22">
        <v>-2</v>
      </c>
      <c r="I38" s="22">
        <v>29</v>
      </c>
      <c r="J38" s="22">
        <v>-6</v>
      </c>
      <c r="K38" s="31">
        <f t="shared" si="5"/>
        <v>-20.705521472392636</v>
      </c>
      <c r="L38" s="31">
        <f t="shared" si="6"/>
        <v>1.5337423312883436</v>
      </c>
      <c r="M38" s="31">
        <f t="shared" si="7"/>
        <v>22.239263803680981</v>
      </c>
      <c r="N38" s="27">
        <f t="shared" si="41"/>
        <v>3</v>
      </c>
      <c r="O38" s="22">
        <f t="shared" si="41"/>
        <v>10</v>
      </c>
      <c r="P38" s="22">
        <f t="shared" si="42"/>
        <v>41</v>
      </c>
      <c r="Q38" s="22">
        <v>14</v>
      </c>
      <c r="R38" s="22">
        <v>23</v>
      </c>
      <c r="S38" s="22">
        <v>18</v>
      </c>
      <c r="T38" s="22">
        <f t="shared" si="43"/>
        <v>38</v>
      </c>
      <c r="U38" s="22">
        <v>4</v>
      </c>
      <c r="V38" s="22">
        <v>16</v>
      </c>
      <c r="W38" s="22">
        <v>22</v>
      </c>
      <c r="X38" s="34">
        <f t="shared" si="9"/>
        <v>2.3006134969325154</v>
      </c>
      <c r="Z38" s="8">
        <v>1304</v>
      </c>
    </row>
    <row r="39" spans="1:26" x14ac:dyDescent="0.2">
      <c r="A39" s="36" t="s">
        <v>56</v>
      </c>
    </row>
    <row r="40" spans="1:26" x14ac:dyDescent="0.2">
      <c r="A40" s="37" t="s">
        <v>55</v>
      </c>
    </row>
  </sheetData>
  <mergeCells count="19">
    <mergeCell ref="A5:A8"/>
    <mergeCell ref="B5:D5"/>
    <mergeCell ref="E5:M5"/>
    <mergeCell ref="N5:X5"/>
    <mergeCell ref="C6:C8"/>
    <mergeCell ref="D6:D8"/>
    <mergeCell ref="F6:F8"/>
    <mergeCell ref="H6:H8"/>
    <mergeCell ref="J6:J8"/>
    <mergeCell ref="K6:M6"/>
    <mergeCell ref="X7:X8"/>
    <mergeCell ref="O6:O8"/>
    <mergeCell ref="P6:S6"/>
    <mergeCell ref="T6:W6"/>
    <mergeCell ref="K7:K8"/>
    <mergeCell ref="Q7:Q8"/>
    <mergeCell ref="R7:R8"/>
    <mergeCell ref="U7:U8"/>
    <mergeCell ref="V7:V8"/>
  </mergeCells>
  <phoneticPr fontId="3"/>
  <pageMargins left="0.70866141732283472" right="0.70866141732283472" top="0.74803149606299213" bottom="0.74803149606299213" header="0.31496062992125984" footer="0.31496062992125984"/>
  <pageSetup paperSize="9" scale="72" orientation="landscape" r:id="rId1"/>
  <rowBreaks count="2" manualBreakCount="2">
    <brk id="31" max="16383" man="1"/>
    <brk id="39" max="2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男女計</vt:lpstr>
      <vt:lpstr>男計</vt:lpstr>
      <vt:lpstr>女計</vt:lpstr>
      <vt:lpstr>女計!Print_Area</vt:lpstr>
      <vt:lpstr>男計!Print_Area</vt:lpstr>
      <vt:lpstr>男女計!Print_Area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小川 恭左</cp:lastModifiedBy>
  <cp:lastPrinted>2022-11-25T01:32:40Z</cp:lastPrinted>
  <dcterms:created xsi:type="dcterms:W3CDTF">2017-09-15T07:21:02Z</dcterms:created>
  <dcterms:modified xsi:type="dcterms:W3CDTF">2024-11-29T01:35:04Z</dcterms:modified>
</cp:coreProperties>
</file>