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ttori-sfilesv\section\教育センター\教育DX推進課\01_デジタル基盤整備担当\04_GIGA基金\（R7.1.29）第１回審査会\Chromebook\"/>
    </mc:Choice>
  </mc:AlternateContent>
  <xr:revisionPtr revIDLastSave="0" documentId="13_ncr:1_{CA86ED10-897B-4AF9-B9C5-36CD0D3D7F6B}" xr6:coauthVersionLast="47" xr6:coauthVersionMax="47" xr10:uidLastSave="{00000000-0000-0000-0000-000000000000}"/>
  <bookViews>
    <workbookView xWindow="8490" yWindow="1470" windowWidth="19920" windowHeight="13995" xr2:uid="{00000000-000D-0000-FFFF-FFFF00000000}"/>
  </bookViews>
  <sheets>
    <sheet name="一覧" sheetId="8" r:id="rId1"/>
  </sheets>
  <definedNames>
    <definedName name="_xlnm._FilterDatabase" localSheetId="0">一覧!$B$5:$H$22</definedName>
    <definedName name="_xlnm.Print_Area" localSheetId="0">一覧!$A$1:$J$36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8" l="1"/>
  <c r="I21" i="8"/>
  <c r="I20" i="8"/>
  <c r="I19" i="8"/>
  <c r="I18" i="8"/>
  <c r="E18" i="8"/>
  <c r="I17" i="8"/>
  <c r="E12" i="8"/>
  <c r="E6" i="8"/>
  <c r="I10" i="8" l="1"/>
  <c r="D31" i="8" s="1"/>
  <c r="I8" i="8"/>
  <c r="I12" i="8"/>
  <c r="I14" i="8"/>
  <c r="I9" i="8"/>
  <c r="D30" i="8" s="1"/>
  <c r="I13" i="8"/>
  <c r="I15" i="8"/>
  <c r="I6" i="8"/>
  <c r="I16" i="8"/>
  <c r="I7" i="8"/>
  <c r="I11" i="8"/>
  <c r="D32" i="8" s="1"/>
  <c r="E30" i="8" l="1"/>
  <c r="F30" i="8" s="1"/>
  <c r="G30" i="8" s="1"/>
  <c r="E32" i="8"/>
  <c r="F32" i="8" s="1"/>
  <c r="G32" i="8" s="1"/>
  <c r="E31" i="8"/>
  <c r="F31" i="8" s="1"/>
  <c r="G31" i="8" s="1"/>
  <c r="D28" i="8"/>
  <c r="D29" i="8"/>
  <c r="D27" i="8"/>
  <c r="E27" i="8" l="1"/>
  <c r="F27" i="8" s="1"/>
  <c r="G27" i="8" s="1"/>
  <c r="H27" i="8" s="1"/>
  <c r="I27" i="8" s="1"/>
  <c r="E29" i="8"/>
  <c r="F29" i="8" s="1"/>
  <c r="G29" i="8" s="1"/>
  <c r="H31" i="8"/>
  <c r="I31" i="8" s="1"/>
  <c r="H32" i="8"/>
  <c r="I32" i="8" s="1"/>
  <c r="E28" i="8"/>
  <c r="F28" i="8" s="1"/>
  <c r="G28" i="8" s="1"/>
  <c r="H30" i="8"/>
  <c r="I30" i="8" s="1"/>
  <c r="D33" i="8"/>
  <c r="H28" i="8" l="1"/>
  <c r="I28" i="8" s="1"/>
  <c r="H29" i="8"/>
  <c r="I29" i="8" s="1"/>
  <c r="F33" i="8"/>
  <c r="G33" i="8"/>
  <c r="H33" i="8" l="1"/>
</calcChain>
</file>

<file path=xl/sharedStrings.xml><?xml version="1.0" encoding="utf-8"?>
<sst xmlns="http://schemas.openxmlformats.org/spreadsheetml/2006/main" count="68" uniqueCount="40">
  <si>
    <t>No</t>
    <phoneticPr fontId="2"/>
  </si>
  <si>
    <t>品名</t>
    <rPh sb="0" eb="2">
      <t>ヒンメイ</t>
    </rPh>
    <phoneticPr fontId="2"/>
  </si>
  <si>
    <t>自治体</t>
    <rPh sb="0" eb="3">
      <t>ジチタイ</t>
    </rPh>
    <phoneticPr fontId="2"/>
  </si>
  <si>
    <t>※端末1台あたりの単価を記入すること（消費税込み）</t>
    <rPh sb="1" eb="3">
      <t>タンマツ</t>
    </rPh>
    <rPh sb="4" eb="5">
      <t>ダイ</t>
    </rPh>
    <rPh sb="9" eb="11">
      <t>タンカ</t>
    </rPh>
    <rPh sb="12" eb="14">
      <t>キニュウ</t>
    </rPh>
    <rPh sb="19" eb="23">
      <t>ショウヒゼイコ</t>
    </rPh>
    <phoneticPr fontId="2"/>
  </si>
  <si>
    <t>黄色のセルに必要事項を記入してください。なお、行が不足する場合には行を追加してください。</t>
    <rPh sb="0" eb="2">
      <t>キイロ</t>
    </rPh>
    <rPh sb="6" eb="10">
      <t>ヒツヨウジコウ</t>
    </rPh>
    <rPh sb="11" eb="13">
      <t>キニュウ</t>
    </rPh>
    <rPh sb="23" eb="24">
      <t>ギョウ</t>
    </rPh>
    <rPh sb="25" eb="27">
      <t>フソク</t>
    </rPh>
    <rPh sb="29" eb="31">
      <t>バアイ</t>
    </rPh>
    <rPh sb="33" eb="34">
      <t>ギョウ</t>
    </rPh>
    <rPh sb="35" eb="37">
      <t>ツイカ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</si>
  <si>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</si>
  <si>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</si>
  <si>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日野町</t>
    <rPh sb="0" eb="3">
      <t>ヒノチョウ</t>
    </rPh>
    <phoneticPr fontId="2"/>
  </si>
  <si>
    <t>自治体名</t>
    <rPh sb="0" eb="4">
      <t>ジチタイメイ</t>
    </rPh>
    <phoneticPr fontId="2"/>
  </si>
  <si>
    <t>補助対象内外</t>
    <rPh sb="0" eb="4">
      <t>ホジョタイショウ</t>
    </rPh>
    <rPh sb="4" eb="6">
      <t>ナイガイ</t>
    </rPh>
    <phoneticPr fontId="2"/>
  </si>
  <si>
    <t>補助対象内</t>
    <rPh sb="0" eb="4">
      <t>ホジョタイショウ</t>
    </rPh>
    <rPh sb="4" eb="5">
      <t>ナイ</t>
    </rPh>
    <phoneticPr fontId="2"/>
  </si>
  <si>
    <t>米子市</t>
    <rPh sb="0" eb="2">
      <t>ヨナゴ</t>
    </rPh>
    <rPh sb="2" eb="3">
      <t>シ</t>
    </rPh>
    <phoneticPr fontId="2"/>
  </si>
  <si>
    <t>若桜町</t>
    <rPh sb="0" eb="3">
      <t>ワカサチョウ</t>
    </rPh>
    <phoneticPr fontId="2"/>
  </si>
  <si>
    <t>八頭町</t>
    <rPh sb="0" eb="3">
      <t>ヤズチョウ</t>
    </rPh>
    <phoneticPr fontId="2"/>
  </si>
  <si>
    <t>大山町</t>
    <rPh sb="0" eb="3">
      <t>ダイセンチョウ</t>
    </rPh>
    <phoneticPr fontId="2"/>
  </si>
  <si>
    <t>学校組合</t>
    <rPh sb="0" eb="4">
      <t>ガッコウクミアイ</t>
    </rPh>
    <phoneticPr fontId="2"/>
  </si>
  <si>
    <t>米子市（Chrome）</t>
    <rPh sb="0" eb="2">
      <t>ヨナゴ</t>
    </rPh>
    <rPh sb="2" eb="3">
      <t>シ</t>
    </rPh>
    <phoneticPr fontId="2"/>
  </si>
  <si>
    <t>若桜町（Windows）</t>
    <rPh sb="0" eb="3">
      <t>ワカサチョウ</t>
    </rPh>
    <phoneticPr fontId="2"/>
  </si>
  <si>
    <t>八頭町（Chrome）</t>
    <rPh sb="0" eb="3">
      <t>ヤズチョウ</t>
    </rPh>
    <phoneticPr fontId="2"/>
  </si>
  <si>
    <t>大山町（Windows）</t>
    <rPh sb="0" eb="3">
      <t>ダイセンチョウ</t>
    </rPh>
    <phoneticPr fontId="2"/>
  </si>
  <si>
    <t>学校組合（Chrome）</t>
    <rPh sb="0" eb="4">
      <t>ガッコウクミアイ</t>
    </rPh>
    <phoneticPr fontId="2"/>
  </si>
  <si>
    <t>補助対象外</t>
    <rPh sb="0" eb="4">
      <t>ホジョタイショウ</t>
    </rPh>
    <rPh sb="4" eb="5">
      <t>ソト</t>
    </rPh>
    <phoneticPr fontId="2"/>
  </si>
  <si>
    <t>見積単価</t>
    <rPh sb="0" eb="2">
      <t>ミツモリ</t>
    </rPh>
    <rPh sb="2" eb="4">
      <t>タンカ</t>
    </rPh>
    <phoneticPr fontId="2"/>
  </si>
  <si>
    <t>端末本体、スタイラスペン</t>
    <rPh sb="0" eb="2">
      <t>タンマツ</t>
    </rPh>
    <rPh sb="2" eb="4">
      <t>ホンタイ</t>
    </rPh>
    <phoneticPr fontId="2"/>
  </si>
  <si>
    <t>キッティング・納入作業等　※</t>
    <rPh sb="7" eb="9">
      <t>ノウニュウ</t>
    </rPh>
    <rPh sb="9" eb="11">
      <t>サギョウ</t>
    </rPh>
    <rPh sb="11" eb="12">
      <t>トウ</t>
    </rPh>
    <phoneticPr fontId="2"/>
  </si>
  <si>
    <t>現行端末の処分
※</t>
    <rPh sb="0" eb="2">
      <t>ゲンコウ</t>
    </rPh>
    <rPh sb="2" eb="4">
      <t>タンマツ</t>
    </rPh>
    <rPh sb="5" eb="7">
      <t>ショブン</t>
    </rPh>
    <phoneticPr fontId="2"/>
  </si>
  <si>
    <t>※端末本体価格に経費が含まれている等により、金額内訳を出すことができない場合は０円と記載すること。</t>
    <rPh sb="1" eb="3">
      <t>タンマツ</t>
    </rPh>
    <rPh sb="3" eb="5">
      <t>ホンタイ</t>
    </rPh>
    <rPh sb="5" eb="7">
      <t>カカク</t>
    </rPh>
    <rPh sb="8" eb="10">
      <t>ケイヒ</t>
    </rPh>
    <rPh sb="11" eb="12">
      <t>フク</t>
    </rPh>
    <rPh sb="17" eb="18">
      <t>トウ</t>
    </rPh>
    <rPh sb="22" eb="24">
      <t>キンガク</t>
    </rPh>
    <rPh sb="24" eb="26">
      <t>ウチワケ</t>
    </rPh>
    <rPh sb="27" eb="28">
      <t>ダ</t>
    </rPh>
    <phoneticPr fontId="2"/>
  </si>
  <si>
    <t>支出総額</t>
    <rPh sb="0" eb="2">
      <t>シシュツ</t>
    </rPh>
    <rPh sb="2" eb="4">
      <t>ソウガク</t>
    </rPh>
    <phoneticPr fontId="2"/>
  </si>
  <si>
    <t>計</t>
    <rPh sb="0" eb="1">
      <t>ケイ</t>
    </rPh>
    <phoneticPr fontId="2"/>
  </si>
  <si>
    <t>（様式第７号）見積内訳書（Chromebook）</t>
    <rPh sb="1" eb="3">
      <t>ヨウシキ</t>
    </rPh>
    <rPh sb="3" eb="4">
      <t>ダイ</t>
    </rPh>
    <rPh sb="5" eb="6">
      <t>ゴウ</t>
    </rPh>
    <rPh sb="7" eb="10">
      <t>ミツモリナイ</t>
    </rPh>
    <phoneticPr fontId="2"/>
  </si>
  <si>
    <t>補助金充当額
（端末単価
【補助対象内のみ】と55,000円のうちの低い方×台数×2/3）
※千円未満切捨</t>
    <rPh sb="0" eb="3">
      <t>ホジョキン</t>
    </rPh>
    <rPh sb="3" eb="6">
      <t>ジュウトウガク</t>
    </rPh>
    <rPh sb="8" eb="10">
      <t>タンマツ</t>
    </rPh>
    <rPh sb="10" eb="12">
      <t>タンカ</t>
    </rPh>
    <rPh sb="14" eb="16">
      <t>ホジョ</t>
    </rPh>
    <rPh sb="16" eb="18">
      <t>タイショウ</t>
    </rPh>
    <rPh sb="18" eb="19">
      <t>ナイ</t>
    </rPh>
    <rPh sb="29" eb="30">
      <t>エン</t>
    </rPh>
    <rPh sb="34" eb="35">
      <t>ヒク</t>
    </rPh>
    <rPh sb="36" eb="37">
      <t>ホウ</t>
    </rPh>
    <rPh sb="38" eb="40">
      <t>ダイスウ</t>
    </rPh>
    <rPh sb="47" eb="49">
      <t>センエン</t>
    </rPh>
    <rPh sb="49" eb="51">
      <t>ミマン</t>
    </rPh>
    <rPh sb="51" eb="52">
      <t>キ</t>
    </rPh>
    <rPh sb="52" eb="53">
      <t>ス</t>
    </rPh>
    <phoneticPr fontId="2"/>
  </si>
  <si>
    <t>端末単価上限
【補助対象外含む】</t>
    <rPh sb="2" eb="4">
      <t>タンカ</t>
    </rPh>
    <rPh sb="4" eb="6">
      <t>ジョウゲン</t>
    </rPh>
    <phoneticPr fontId="2"/>
  </si>
  <si>
    <t>補助対象内経費</t>
    <rPh sb="0" eb="4">
      <t>ホジョタイショウ</t>
    </rPh>
    <rPh sb="4" eb="5">
      <t>ナイ</t>
    </rPh>
    <rPh sb="5" eb="7">
      <t>ケイヒ</t>
    </rPh>
    <phoneticPr fontId="2"/>
  </si>
  <si>
    <t>自治体負担額
（補助対象内経費－補助金充当額＋補助対象外経費）</t>
    <rPh sb="0" eb="3">
      <t>ジチタイ</t>
    </rPh>
    <rPh sb="3" eb="6">
      <t>フタンガク</t>
    </rPh>
    <rPh sb="8" eb="13">
      <t>ホジョタイショウナイ</t>
    </rPh>
    <rPh sb="13" eb="15">
      <t>ケイヒ</t>
    </rPh>
    <rPh sb="16" eb="19">
      <t>ホジョキン</t>
    </rPh>
    <rPh sb="19" eb="21">
      <t>ジュウトウ</t>
    </rPh>
    <rPh sb="21" eb="22">
      <t>ガク</t>
    </rPh>
    <rPh sb="23" eb="28">
      <t>ホジョタイショウガイ</t>
    </rPh>
    <rPh sb="28" eb="30">
      <t>ケイヒ</t>
    </rPh>
    <phoneticPr fontId="2"/>
  </si>
  <si>
    <r>
      <t>端末単価【補助対象内のみ】</t>
    </r>
    <r>
      <rPr>
        <sz val="10"/>
        <color rgb="FFFF0000"/>
        <rFont val="メイリオ"/>
        <family val="3"/>
        <charset val="128"/>
      </rPr>
      <t xml:space="preserve">
※円未満切捨</t>
    </r>
  </si>
  <si>
    <r>
      <t>端末単価
【補助対象外含む】</t>
    </r>
    <r>
      <rPr>
        <sz val="10"/>
        <color rgb="FFFF0000"/>
        <rFont val="メイリオ"/>
        <family val="3"/>
        <charset val="128"/>
      </rPr>
      <t xml:space="preserve">
※円未満切上</t>
    </r>
    <rPh sb="0" eb="2">
      <t>タンマツ</t>
    </rPh>
    <rPh sb="2" eb="4">
      <t>タンカ</t>
    </rPh>
    <rPh sb="6" eb="8">
      <t>ホジョ</t>
    </rPh>
    <rPh sb="8" eb="10">
      <t>タイショウ</t>
    </rPh>
    <rPh sb="10" eb="11">
      <t>ガイ</t>
    </rPh>
    <rPh sb="11" eb="12">
      <t>フク</t>
    </rPh>
    <rPh sb="19" eb="20">
      <t>キ</t>
    </rPh>
    <rPh sb="20" eb="21">
      <t>ア</t>
    </rPh>
    <phoneticPr fontId="2"/>
  </si>
  <si>
    <t>型番</t>
    <rPh sb="0" eb="2">
      <t>カタバン</t>
    </rPh>
    <phoneticPr fontId="2"/>
  </si>
  <si>
    <t>1,2</t>
    <phoneticPr fontId="2"/>
  </si>
  <si>
    <t>…各自治体の契約予定額</t>
    <phoneticPr fontId="2"/>
  </si>
  <si>
    <t>…見積額</t>
    <rPh sb="1" eb="3">
      <t>ミツモリ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</si>
</sst>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8" fontId="9" fillId="0" borderId="1" xfId="1" applyFont="1" applyFill="1" applyBorder="1" applyAlignment="1">
      <alignment horizontal="right"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177" fontId="12" fillId="2" borderId="3" xfId="0" applyNumberFormat="1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E108-3B9F-47FA-A720-1CFE1EADCC4B}">
  <sheetPr>
    <pageSetUpPr fitToPage="1"/>
  </sheetPr>
  <dimension ref="B1:L36"/>
  <sheetViews>
    <sheetView tabSelected="1" view="pageBreakPreview" zoomScale="60" zoomScaleNormal="100" workbookViewId="0">
      <selection sqref="A1:XFD1"/>
    </sheetView>
  </sheetViews>
  <sheetFormatPr defaultColWidth="8.75" defaultRowHeight="16.5" x14ac:dyDescent="0.4"/>
  <cols>
    <col min="1" max="1" width="1.875" style="1" customWidth="1"/>
    <col min="2" max="2" width="4.875" style="1" customWidth="1"/>
    <col min="3" max="13" width="17.25" style="1" customWidth="1"/>
    <col min="14" max="14" width="14.25" style="1" customWidth="1"/>
    <col min="15" max="16384" width="8.75" style="1"/>
  </cols>
  <sheetData>
    <row r="1" spans="2:10" ht="22.5" x14ac:dyDescent="0.4">
      <c r="B1" s="4" t="s">
        <v>29</v>
      </c>
    </row>
    <row r="2" spans="2:10" x14ac:dyDescent="0.4">
      <c r="B2" s="1" t="s">
        <v>4</v>
      </c>
    </row>
    <row r="4" spans="2:10" x14ac:dyDescent="0.4">
      <c r="G4" s="14" t="s">
        <v>3</v>
      </c>
    </row>
    <row r="5" spans="2:10" x14ac:dyDescent="0.4">
      <c r="B5" s="3" t="s">
        <v>0</v>
      </c>
      <c r="C5" s="3" t="s">
        <v>1</v>
      </c>
      <c r="D5" s="3" t="s">
        <v>36</v>
      </c>
      <c r="E5" s="3" t="s">
        <v>5</v>
      </c>
      <c r="F5" s="3" t="s">
        <v>2</v>
      </c>
      <c r="G5" s="3" t="s">
        <v>5</v>
      </c>
      <c r="H5" s="3" t="s">
        <v>22</v>
      </c>
      <c r="I5" s="3" t="s">
        <v>6</v>
      </c>
      <c r="J5" s="3" t="s">
        <v>9</v>
      </c>
    </row>
    <row r="6" spans="2:10" x14ac:dyDescent="0.4">
      <c r="B6" s="47" t="s">
        <v>37</v>
      </c>
      <c r="C6" s="48" t="s">
        <v>23</v>
      </c>
      <c r="D6" s="50"/>
      <c r="E6" s="49">
        <f>SUM(G6:G11)</f>
        <v>6291</v>
      </c>
      <c r="F6" s="9" t="s">
        <v>11</v>
      </c>
      <c r="G6" s="24">
        <v>4018</v>
      </c>
      <c r="H6" s="45"/>
      <c r="I6" s="11">
        <f t="shared" ref="I6:I11" si="0">G6*H$6</f>
        <v>0</v>
      </c>
      <c r="J6" s="21" t="s">
        <v>10</v>
      </c>
    </row>
    <row r="7" spans="2:10" x14ac:dyDescent="0.4">
      <c r="B7" s="47"/>
      <c r="C7" s="48"/>
      <c r="D7" s="50"/>
      <c r="E7" s="49"/>
      <c r="F7" s="10" t="s">
        <v>12</v>
      </c>
      <c r="G7" s="24">
        <v>83</v>
      </c>
      <c r="H7" s="45"/>
      <c r="I7" s="11">
        <f t="shared" si="0"/>
        <v>0</v>
      </c>
      <c r="J7" s="21" t="s">
        <v>10</v>
      </c>
    </row>
    <row r="8" spans="2:10" x14ac:dyDescent="0.4">
      <c r="B8" s="47"/>
      <c r="C8" s="48"/>
      <c r="D8" s="50"/>
      <c r="E8" s="49"/>
      <c r="F8" s="10" t="s">
        <v>13</v>
      </c>
      <c r="G8" s="24">
        <v>1227</v>
      </c>
      <c r="H8" s="45"/>
      <c r="I8" s="11">
        <f t="shared" si="0"/>
        <v>0</v>
      </c>
      <c r="J8" s="21" t="s">
        <v>10</v>
      </c>
    </row>
    <row r="9" spans="2:10" x14ac:dyDescent="0.4">
      <c r="B9" s="47"/>
      <c r="C9" s="48"/>
      <c r="D9" s="50"/>
      <c r="E9" s="49"/>
      <c r="F9" s="9" t="s">
        <v>14</v>
      </c>
      <c r="G9" s="24">
        <v>397</v>
      </c>
      <c r="H9" s="45"/>
      <c r="I9" s="11">
        <f t="shared" si="0"/>
        <v>0</v>
      </c>
      <c r="J9" s="21" t="s">
        <v>10</v>
      </c>
    </row>
    <row r="10" spans="2:10" x14ac:dyDescent="0.4">
      <c r="B10" s="47"/>
      <c r="C10" s="48"/>
      <c r="D10" s="50"/>
      <c r="E10" s="49"/>
      <c r="F10" s="10" t="s">
        <v>7</v>
      </c>
      <c r="G10" s="24">
        <v>70</v>
      </c>
      <c r="H10" s="45"/>
      <c r="I10" s="11">
        <f t="shared" si="0"/>
        <v>0</v>
      </c>
      <c r="J10" s="21" t="s">
        <v>10</v>
      </c>
    </row>
    <row r="11" spans="2:10" x14ac:dyDescent="0.4">
      <c r="B11" s="47"/>
      <c r="C11" s="48"/>
      <c r="D11" s="50"/>
      <c r="E11" s="49"/>
      <c r="F11" s="10" t="s">
        <v>15</v>
      </c>
      <c r="G11" s="24">
        <v>496</v>
      </c>
      <c r="H11" s="45"/>
      <c r="I11" s="11">
        <f t="shared" si="0"/>
        <v>0</v>
      </c>
      <c r="J11" s="21" t="s">
        <v>10</v>
      </c>
    </row>
    <row r="12" spans="2:10" x14ac:dyDescent="0.4">
      <c r="B12" s="47">
        <v>3</v>
      </c>
      <c r="C12" s="48" t="s">
        <v>24</v>
      </c>
      <c r="D12" s="48"/>
      <c r="E12" s="49">
        <f>SUM(G12:G17)</f>
        <v>6291</v>
      </c>
      <c r="F12" s="9" t="s">
        <v>11</v>
      </c>
      <c r="G12" s="24">
        <v>4018</v>
      </c>
      <c r="H12" s="45"/>
      <c r="I12" s="11">
        <f t="shared" ref="I12:I17" si="1">G12*H$12</f>
        <v>0</v>
      </c>
      <c r="J12" s="21" t="s">
        <v>10</v>
      </c>
    </row>
    <row r="13" spans="2:10" x14ac:dyDescent="0.4">
      <c r="B13" s="47"/>
      <c r="C13" s="48"/>
      <c r="D13" s="48"/>
      <c r="E13" s="49"/>
      <c r="F13" s="10" t="s">
        <v>12</v>
      </c>
      <c r="G13" s="24">
        <v>83</v>
      </c>
      <c r="H13" s="45"/>
      <c r="I13" s="11">
        <f t="shared" si="1"/>
        <v>0</v>
      </c>
      <c r="J13" s="21" t="s">
        <v>10</v>
      </c>
    </row>
    <row r="14" spans="2:10" x14ac:dyDescent="0.4">
      <c r="B14" s="47"/>
      <c r="C14" s="48"/>
      <c r="D14" s="48"/>
      <c r="E14" s="49"/>
      <c r="F14" s="10" t="s">
        <v>13</v>
      </c>
      <c r="G14" s="24">
        <v>1227</v>
      </c>
      <c r="H14" s="45"/>
      <c r="I14" s="11">
        <f t="shared" si="1"/>
        <v>0</v>
      </c>
      <c r="J14" s="21" t="s">
        <v>10</v>
      </c>
    </row>
    <row r="15" spans="2:10" x14ac:dyDescent="0.4">
      <c r="B15" s="47"/>
      <c r="C15" s="48"/>
      <c r="D15" s="48"/>
      <c r="E15" s="49"/>
      <c r="F15" s="9" t="s">
        <v>14</v>
      </c>
      <c r="G15" s="24">
        <v>397</v>
      </c>
      <c r="H15" s="45"/>
      <c r="I15" s="11">
        <f t="shared" si="1"/>
        <v>0</v>
      </c>
      <c r="J15" s="21" t="s">
        <v>10</v>
      </c>
    </row>
    <row r="16" spans="2:10" x14ac:dyDescent="0.4">
      <c r="B16" s="47"/>
      <c r="C16" s="48"/>
      <c r="D16" s="48"/>
      <c r="E16" s="49"/>
      <c r="F16" s="10" t="s">
        <v>7</v>
      </c>
      <c r="G16" s="24">
        <v>70</v>
      </c>
      <c r="H16" s="45"/>
      <c r="I16" s="11">
        <f t="shared" si="1"/>
        <v>0</v>
      </c>
      <c r="J16" s="21" t="s">
        <v>10</v>
      </c>
    </row>
    <row r="17" spans="2:12" x14ac:dyDescent="0.4">
      <c r="B17" s="47"/>
      <c r="C17" s="48"/>
      <c r="D17" s="48"/>
      <c r="E17" s="49"/>
      <c r="F17" s="10" t="s">
        <v>15</v>
      </c>
      <c r="G17" s="24">
        <v>496</v>
      </c>
      <c r="H17" s="45"/>
      <c r="I17" s="11">
        <f t="shared" si="1"/>
        <v>0</v>
      </c>
      <c r="J17" s="21" t="s">
        <v>10</v>
      </c>
    </row>
    <row r="18" spans="2:12" x14ac:dyDescent="0.4">
      <c r="B18" s="47">
        <v>4</v>
      </c>
      <c r="C18" s="48" t="s">
        <v>25</v>
      </c>
      <c r="D18" s="48"/>
      <c r="E18" s="49">
        <f>SUM(G18:G22)</f>
        <v>6221</v>
      </c>
      <c r="F18" s="9" t="s">
        <v>16</v>
      </c>
      <c r="G18" s="24">
        <v>4018</v>
      </c>
      <c r="H18" s="46"/>
      <c r="I18" s="11">
        <f>G18*H$18</f>
        <v>0</v>
      </c>
      <c r="J18" s="12" t="s">
        <v>21</v>
      </c>
    </row>
    <row r="19" spans="2:12" x14ac:dyDescent="0.4">
      <c r="B19" s="47"/>
      <c r="C19" s="48"/>
      <c r="D19" s="48"/>
      <c r="E19" s="49"/>
      <c r="F19" s="10" t="s">
        <v>17</v>
      </c>
      <c r="G19" s="24">
        <v>83</v>
      </c>
      <c r="H19" s="46"/>
      <c r="I19" s="11">
        <f>G19*H$18</f>
        <v>0</v>
      </c>
      <c r="J19" s="12" t="s">
        <v>21</v>
      </c>
    </row>
    <row r="20" spans="2:12" x14ac:dyDescent="0.4">
      <c r="B20" s="47"/>
      <c r="C20" s="48"/>
      <c r="D20" s="48"/>
      <c r="E20" s="49"/>
      <c r="F20" s="10" t="s">
        <v>18</v>
      </c>
      <c r="G20" s="24">
        <v>1227</v>
      </c>
      <c r="H20" s="46"/>
      <c r="I20" s="11">
        <f>G20*H$18</f>
        <v>0</v>
      </c>
      <c r="J20" s="12" t="s">
        <v>21</v>
      </c>
    </row>
    <row r="21" spans="2:12" x14ac:dyDescent="0.4">
      <c r="B21" s="47"/>
      <c r="C21" s="48"/>
      <c r="D21" s="48"/>
      <c r="E21" s="49"/>
      <c r="F21" s="9" t="s">
        <v>19</v>
      </c>
      <c r="G21" s="24">
        <v>397</v>
      </c>
      <c r="H21" s="46"/>
      <c r="I21" s="11">
        <f>G21*H$18</f>
        <v>0</v>
      </c>
      <c r="J21" s="12" t="s">
        <v>21</v>
      </c>
    </row>
    <row r="22" spans="2:12" x14ac:dyDescent="0.4">
      <c r="B22" s="47"/>
      <c r="C22" s="48"/>
      <c r="D22" s="48"/>
      <c r="E22" s="49"/>
      <c r="F22" s="31" t="s">
        <v>20</v>
      </c>
      <c r="G22" s="24">
        <v>496</v>
      </c>
      <c r="H22" s="46"/>
      <c r="I22" s="11">
        <f>G22*H$18</f>
        <v>0</v>
      </c>
      <c r="J22" s="12" t="s">
        <v>21</v>
      </c>
    </row>
    <row r="23" spans="2:12" x14ac:dyDescent="0.4">
      <c r="B23" s="15"/>
      <c r="C23" s="16"/>
      <c r="D23" s="17"/>
      <c r="E23" s="18"/>
      <c r="F23" s="6"/>
      <c r="G23" s="19"/>
      <c r="H23" s="20"/>
      <c r="I23" s="14"/>
    </row>
    <row r="24" spans="2:12" x14ac:dyDescent="0.4">
      <c r="B24" s="15"/>
      <c r="C24" s="2" t="s">
        <v>26</v>
      </c>
      <c r="D24" s="17"/>
      <c r="E24" s="18"/>
      <c r="F24" s="6"/>
      <c r="G24" s="19"/>
      <c r="H24" s="20"/>
      <c r="I24" s="14"/>
    </row>
    <row r="25" spans="2:12" x14ac:dyDescent="0.4">
      <c r="B25" s="2"/>
      <c r="F25" s="5"/>
      <c r="G25" s="5"/>
      <c r="H25" s="7"/>
      <c r="I25" s="6"/>
      <c r="J25" s="6"/>
      <c r="K25" s="6"/>
      <c r="L25" s="6"/>
    </row>
    <row r="26" spans="2:12" ht="111.75" customHeight="1" thickBot="1" x14ac:dyDescent="0.45">
      <c r="C26" s="3" t="s">
        <v>8</v>
      </c>
      <c r="D26" s="28" t="s">
        <v>32</v>
      </c>
      <c r="E26" s="28" t="s">
        <v>34</v>
      </c>
      <c r="F26" s="28" t="s">
        <v>30</v>
      </c>
      <c r="G26" s="44" t="s">
        <v>33</v>
      </c>
      <c r="H26" s="35" t="s">
        <v>27</v>
      </c>
      <c r="I26" s="29" t="s">
        <v>35</v>
      </c>
      <c r="J26" s="29" t="s">
        <v>31</v>
      </c>
    </row>
    <row r="27" spans="2:12" ht="18" thickTop="1" thickBot="1" x14ac:dyDescent="0.45">
      <c r="C27" s="22" t="s">
        <v>11</v>
      </c>
      <c r="D27" s="13">
        <f t="shared" ref="D27:D32" si="2">SUMIFS(I$6:I$22,F$6:F$22,C27&amp;"*",J$6:J$22,"補助対象内")</f>
        <v>0</v>
      </c>
      <c r="E27" s="13">
        <f t="shared" ref="E27:E32" si="3">ROUNDDOWN(D27/G6,0)</f>
        <v>0</v>
      </c>
      <c r="F27" s="13">
        <f t="shared" ref="F27:F32" si="4">IF(E27&lt;=55000,ROUNDDOWN(E27*G6*2/3,-3),ROUNDDOWN(55000*G6*2/3,-3))</f>
        <v>0</v>
      </c>
      <c r="G27" s="25">
        <f t="shared" ref="G27:G32" si="5">D27-F27+SUMIFS(I$6:I$22,J$6:J$22,"補助対象外",F$6:F$22,C27&amp;"*")</f>
        <v>0</v>
      </c>
      <c r="H27" s="36">
        <f>F27+G27</f>
        <v>0</v>
      </c>
      <c r="I27" s="34">
        <f t="shared" ref="I27:I32" si="6">ROUNDUP(H27/G6,0)</f>
        <v>0</v>
      </c>
      <c r="J27" s="26">
        <v>56000</v>
      </c>
    </row>
    <row r="28" spans="2:12" ht="18" thickTop="1" thickBot="1" x14ac:dyDescent="0.45">
      <c r="C28" s="23" t="s">
        <v>12</v>
      </c>
      <c r="D28" s="13">
        <f t="shared" si="2"/>
        <v>0</v>
      </c>
      <c r="E28" s="13">
        <f t="shared" si="3"/>
        <v>0</v>
      </c>
      <c r="F28" s="13">
        <f t="shared" si="4"/>
        <v>0</v>
      </c>
      <c r="G28" s="25">
        <f t="shared" si="5"/>
        <v>0</v>
      </c>
      <c r="H28" s="36">
        <f t="shared" ref="H28:H32" si="7">F28+G28</f>
        <v>0</v>
      </c>
      <c r="I28" s="34">
        <f t="shared" si="6"/>
        <v>0</v>
      </c>
      <c r="J28" s="26">
        <v>56000</v>
      </c>
    </row>
    <row r="29" spans="2:12" ht="18" thickTop="1" thickBot="1" x14ac:dyDescent="0.45">
      <c r="C29" s="23" t="s">
        <v>13</v>
      </c>
      <c r="D29" s="13">
        <f t="shared" si="2"/>
        <v>0</v>
      </c>
      <c r="E29" s="13">
        <f t="shared" si="3"/>
        <v>0</v>
      </c>
      <c r="F29" s="13">
        <f t="shared" si="4"/>
        <v>0</v>
      </c>
      <c r="G29" s="25">
        <f t="shared" si="5"/>
        <v>0</v>
      </c>
      <c r="H29" s="37">
        <f t="shared" si="7"/>
        <v>0</v>
      </c>
      <c r="I29" s="34">
        <f t="shared" si="6"/>
        <v>0</v>
      </c>
      <c r="J29" s="26">
        <v>56000</v>
      </c>
    </row>
    <row r="30" spans="2:12" ht="18" thickTop="1" thickBot="1" x14ac:dyDescent="0.45">
      <c r="C30" s="22" t="s">
        <v>14</v>
      </c>
      <c r="D30" s="13">
        <f t="shared" si="2"/>
        <v>0</v>
      </c>
      <c r="E30" s="13">
        <f t="shared" si="3"/>
        <v>0</v>
      </c>
      <c r="F30" s="13">
        <f t="shared" si="4"/>
        <v>0</v>
      </c>
      <c r="G30" s="39">
        <f t="shared" si="5"/>
        <v>0</v>
      </c>
      <c r="H30" s="36">
        <f t="shared" si="7"/>
        <v>0</v>
      </c>
      <c r="I30" s="34">
        <f t="shared" si="6"/>
        <v>0</v>
      </c>
      <c r="J30" s="26">
        <v>56000</v>
      </c>
    </row>
    <row r="31" spans="2:12" ht="18" thickTop="1" thickBot="1" x14ac:dyDescent="0.45">
      <c r="C31" s="23" t="s">
        <v>7</v>
      </c>
      <c r="D31" s="13">
        <f t="shared" si="2"/>
        <v>0</v>
      </c>
      <c r="E31" s="13">
        <f t="shared" si="3"/>
        <v>0</v>
      </c>
      <c r="F31" s="13">
        <f t="shared" si="4"/>
        <v>0</v>
      </c>
      <c r="G31" s="39">
        <f t="shared" si="5"/>
        <v>0</v>
      </c>
      <c r="H31" s="40">
        <f t="shared" si="7"/>
        <v>0</v>
      </c>
      <c r="I31" s="34">
        <f t="shared" si="6"/>
        <v>0</v>
      </c>
      <c r="J31" s="26">
        <v>55000</v>
      </c>
    </row>
    <row r="32" spans="2:12" ht="18" thickTop="1" thickBot="1" x14ac:dyDescent="0.45">
      <c r="C32" s="23" t="s">
        <v>15</v>
      </c>
      <c r="D32" s="13">
        <f t="shared" si="2"/>
        <v>0</v>
      </c>
      <c r="E32" s="13">
        <f t="shared" si="3"/>
        <v>0</v>
      </c>
      <c r="F32" s="13">
        <f t="shared" si="4"/>
        <v>0</v>
      </c>
      <c r="G32" s="39">
        <f t="shared" si="5"/>
        <v>0</v>
      </c>
      <c r="H32" s="36">
        <f t="shared" si="7"/>
        <v>0</v>
      </c>
      <c r="I32" s="34">
        <f t="shared" si="6"/>
        <v>0</v>
      </c>
      <c r="J32" s="26">
        <v>56000</v>
      </c>
    </row>
    <row r="33" spans="3:10" ht="19.5" thickTop="1" x14ac:dyDescent="0.4">
      <c r="C33" s="8" t="s">
        <v>28</v>
      </c>
      <c r="D33" s="13">
        <f t="shared" ref="D33:G33" si="8">SUM(D27:D32)</f>
        <v>0</v>
      </c>
      <c r="E33" s="27"/>
      <c r="F33" s="13">
        <f>SUM(F27:F32)</f>
        <v>0</v>
      </c>
      <c r="G33" s="13">
        <f t="shared" si="8"/>
        <v>0</v>
      </c>
      <c r="H33" s="38">
        <f>SUM(H27:H32)</f>
        <v>0</v>
      </c>
      <c r="I33" s="33" t="s">
        <v>39</v>
      </c>
      <c r="J33" s="30"/>
    </row>
    <row r="34" spans="3:10" ht="19.5" thickBot="1" x14ac:dyDescent="0.45">
      <c r="I34" s="32"/>
    </row>
    <row r="35" spans="3:10" ht="18" thickTop="1" thickBot="1" x14ac:dyDescent="0.45">
      <c r="G35" s="42"/>
      <c r="H35" s="43"/>
      <c r="I35" s="1" t="s">
        <v>38</v>
      </c>
    </row>
    <row r="36" spans="3:10" ht="17.25" thickTop="1" x14ac:dyDescent="0.4">
      <c r="H36" s="41"/>
    </row>
  </sheetData>
  <mergeCells count="15">
    <mergeCell ref="H12:H17"/>
    <mergeCell ref="H6:H11"/>
    <mergeCell ref="H18:H22"/>
    <mergeCell ref="B6:B11"/>
    <mergeCell ref="C6:C11"/>
    <mergeCell ref="E6:E11"/>
    <mergeCell ref="B18:B22"/>
    <mergeCell ref="C18:C22"/>
    <mergeCell ref="E18:E22"/>
    <mergeCell ref="B12:B17"/>
    <mergeCell ref="C12:C17"/>
    <mergeCell ref="E12:E17"/>
    <mergeCell ref="D6:D11"/>
    <mergeCell ref="D12:D17"/>
    <mergeCell ref="D18:D22"/>
  </mergeCells>
  <phoneticPr fontId="2"/>
  <pageMargins left="0.39370078740157483" right="0.39370078740157483" top="0.74803149606299213" bottom="0.74803149606299213" header="0.31496062992125984" footer="0.31496062992125984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3D94C79BFE6C4B89B4E4E4BC3CAFE3" ma:contentTypeVersion="5" ma:contentTypeDescription="新しいドキュメントを作成します。" ma:contentTypeScope="" ma:versionID="2b883ec5dc880287d01b5b2160e86d14">
  <xsd:schema xmlns:xsd="http://www.w3.org/2001/XMLSchema" xmlns:xs="http://www.w3.org/2001/XMLSchema" xmlns:p="http://schemas.microsoft.com/office/2006/metadata/properties" xmlns:ns3="f482ed3c-4265-41c5-8a48-4e2f1de9337e" targetNamespace="http://schemas.microsoft.com/office/2006/metadata/properties" ma:root="true" ma:fieldsID="338b31bc9bb814c648df3d4b62eca804" ns3:_="">
    <xsd:import namespace="f482ed3c-4265-41c5-8a48-4e2f1de933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2ed3c-4265-41c5-8a48-4e2f1de93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050E90-D2DD-4F15-9B09-154B1E19E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51288-3CE8-4F3D-9627-547E96A0BB4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482ed3c-4265-41c5-8a48-4e2f1de933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808F8-2EC4-4486-BCCD-0E7E6A7DC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82ed3c-4265-41c5-8a48-4e2f1de93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一覧!_FilterDatabase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2025-01-21T01:56:01Z</cp:lastPrinted>
  <dcterms:created xsi:type="dcterms:W3CDTF">2025-01-21T01:28:55Z</dcterms:created>
  <dcterms:modified xsi:type="dcterms:W3CDTF">2025-01-28T01:25:38Z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2024-06-13T04:43:33Z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5f733957-06cb-40ec-9fb7-73ea04e73f14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0x010100C43D94C79BFE6C4B89B4E4E4BC3CAFE3</vt:lpwstr>
  </property>
</Properties>
</file>