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Ydd4PjbFihelFHJmR3I8BYsxRmJZ3LYRKAi6OvMyfVocpU4xsoLWcq4Af4198hDYCAnL+Pj4ygteN5cW+oxA==" workbookSaltValue="JwZWlu2yYoxdJD12A/cyZ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<sst xmlns="http://schemas.openxmlformats.org/spreadsheetml/2006/main" xmlns:r="http://schemas.openxmlformats.org/officeDocument/2006/relationships" count="114" uniqueCount="114">
  <si>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</si>
  <si>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</si>
  <si>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</si>
  <si>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</si>
  <si>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</si>
  <si>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</si>
  <si>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</si>
  <si>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</si>
  <si>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</si>
  <si>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</si>
  <si>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</si>
  <si>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</si>
  <si>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</si>
  <si>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</si>
  <si>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</si>
  <si>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</si>
  <si>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</si>
  <si>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</si>
  <si>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</si>
  <si>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</si>
  <si>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</si>
  <si>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</si>
  <si>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</si>
  <si>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</si>
  <si>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</si>
  <si>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</si>
  <si>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</si>
  <si>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</si>
  <si>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鳥取県　米子市</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</si>
  <si>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</si>
  <si>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</si>
  <si>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</si>
  <si>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</si>
  <si>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</si>
  <si>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</si>
  <si>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</si>
  <si>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</si>
  <si>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</si>
  <si>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</si>
  <si>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</si>
  <si>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</si>
  <si>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</si>
  <si>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</si>
  <si>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</si>
  <si>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</si>
  <si>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</si>
  <si>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</si>
  <si>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</si>
  <si>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</si>
  <si>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r>
      <t>○経常収支比率は100％を上回っており、単年度の収支は健全性を保っている。
○流動比率は100％を下回っているが、流動負債のうち企業債については、償還原資として翌年度の使用料収入等を見込んでおり、未払金も含め支払いに問題は生じない。
〇汚水処理の概成に向けた管渠整備及び老朽化した施設更新の事業量が増加しており、建設事業債や資本費平準化債等の発行が増え、企業債残高が増加傾向である。また、企業債残高対事業規模比率は、全国平均及び類似団体平均を上回っており、引き続き比率の推移を注視する必要がある。
〇経費回収率は、汚水処理費に充当した使用料収入以外の特定財源（雑入）があるため、100％を下回っている。
〇汚水処理原価は</t>
    </r>
    <r>
      <rPr>
        <sz val="11"/>
        <color auto="1"/>
        <rFont val="ＭＳ ゴシック"/>
      </rPr>
      <t>令和3年10月の使用料改定実施の影響もあり、全国平均及び類似団体平均を上回っている。
〇施設利用率は整備対象区域の整備が完了していないこともあり、全国平均及び類似団体平均を下回っている。今後は水洗化率の向上、広域化・共同化や適正な施設規模への再構築などにより、効率的な下水道資産の活用を図る必要がある。
〇水洗化率は全国平均及び類似団体平均を下回っており、今後も普及啓発に努め、より一層の水洗化率向上を図る必要がある。</t>
    </r>
    <rPh sb="326" eb="328">
      <t>エイキョウ</t>
    </rPh>
    <rPh sb="332" eb="336">
      <t>ゼンコ</t>
    </rPh>
    <rPh sb="336" eb="337">
      <t>オヨ</t>
    </rPh>
    <rPh sb="338" eb="345">
      <t>ルイジダン</t>
    </rPh>
    <rPh sb="345" eb="347">
      <t>ウワマワ</t>
    </rPh>
    <phoneticPr fontId="1"/>
  </si>
  <si>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</si>
  <si>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</si>
  <si>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</si>
  <si>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</si>
  <si>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</si>
  <si>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</si>
  <si>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</si>
  <si>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</si>
  <si>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</si>
  <si>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</si>
  <si>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</si>
  <si>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</si>
  <si>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</si>
  <si>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</si>
  <si>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</si>
  <si>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</si>
  <si>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</si>
  <si>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</si>
  <si>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</si>
  <si>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</si>
  <si>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</si>
  <si>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</si>
  <si>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</si>
  <si>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</si>
  <si>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</si>
  <si>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</si>
  <si>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</si>
  <si>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</si>
  <si>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</si>
  <si>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</si>
  <si>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</si>
  <si>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</si>
  <si>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</si>
  <si>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</si>
  <si>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</si>
  <si>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</si>
  <si>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</si>
  <si>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</si>
  <si>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</si>
  <si>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</si>
  <si>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</si>
  <si>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</si>
  <si>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</si>
  <si>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</si>
  <si>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</si>
  <si>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</si>
  <si>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</si>
  <si>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</si>
  <si>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</si>
  <si>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</si>
  <si>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r>
      <t>〇有形固定資産減価償却率は、平成30年度に地方公営企業法を適用してから</t>
    </r>
    <r>
      <rPr>
        <sz val="11"/>
        <color auto="1"/>
        <rFont val="ＭＳ ゴシック"/>
      </rPr>
      <t>6年しか経過していないため、全国平均及び類似団体平均を大きく下回っている。一方で事業開始当初の施設は約50年を迎えることから、ストックマネジメント計画等に基づく更新補修により長寿命化を図るとともに、市全体の汚水処理施設のあり方の検討を行ったうえで適正規模の改築更新を進める必要がある。
○管渠については、標準耐用年数である50年に達した管渠が令和2年度から発生し始めたところである。今後、点検調査により現状を把握・分析し、予防保全型施設管理の実施により効率的で適正な維持管理及び延命化を図っていく。
○処理場及びポンプ場等の機械・電気設備については、順次計画に基づく改築更新により長寿命化を行っており、今後とも適正な維持管理に努める。</t>
    </r>
    <rPh sb="85" eb="86">
      <t>ヤク</t>
    </rPh>
    <rPh sb="110" eb="111">
      <t>ナド</t>
    </rPh>
    <phoneticPr fontId="1"/>
  </si>
  <si>
    <t>Ad</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</si>
  <si>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</si>
  <si>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</si>
  <si>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</si>
  <si>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</si>
  <si>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</si>
  <si>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</si>
  <si>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</si>
  <si>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</si>
  <si>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</si>
  <si>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</si>
  <si>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</si>
  <si>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当市は令和8年度末の汚水処理の概成を目標に管渠整備を進めている一方で、事業開始当初に建設された管渠及び施設の更新・改築時期が到来しつつあり、今後、多額の改築更新経費が見込まれる。
　今後の取組としては、普及促進活動等により使用料収入の確保に努めるとともに、効率的な運転管理による維持管理経費の節減等に努める。また、ストックマネジメント計画に基づく施設及び管渠等の計画的な更新補修を行うほか、省エネルギー・創エネルギーの推進、適正な規模の施設への広域化・共同化、再構築を行い、効率的な施設への転換を図る。
　また、財務諸表による現状把握と今後の投資・財政見通しを検証し、収入と投資のバランス及び私費と公費の適正な負担区分を考慮しながら事業の安定的かつ持続的な運営を目指す。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</si>
</sst>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5.e-002</c:v>
                </c:pt>
                <c:pt idx="2">
                  <c:v>2.e-002</c:v>
                </c:pt>
                <c:pt idx="3">
                  <c:v>2.e-002</c:v>
                </c:pt>
                <c:pt idx="4">
                  <c:v>2.e-002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0.21</c:v>
                </c:pt>
                <c:pt idx="1">
                  <c:v>0.33</c:v>
                </c:pt>
                <c:pt idx="2">
                  <c:v>0.22</c:v>
                </c:pt>
                <c:pt idx="3">
                  <c:v>0.23</c:v>
                </c:pt>
                <c:pt idx="4">
                  <c:v>0.18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40.93</c:v>
                </c:pt>
                <c:pt idx="1">
                  <c:v>41.7</c:v>
                </c:pt>
                <c:pt idx="2">
                  <c:v>42.42</c:v>
                </c:pt>
                <c:pt idx="3">
                  <c:v>42.38</c:v>
                </c:pt>
                <c:pt idx="4">
                  <c:v>43.7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66.78</c:v>
                </c:pt>
                <c:pt idx="1">
                  <c:v>67</c:v>
                </c:pt>
                <c:pt idx="2">
                  <c:v>66.650000000000006</c:v>
                </c:pt>
                <c:pt idx="3">
                  <c:v>64.45</c:v>
                </c:pt>
                <c:pt idx="4">
                  <c:v>65.11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90.35</c:v>
                </c:pt>
                <c:pt idx="1">
                  <c:v>90.61</c:v>
                </c:pt>
                <c:pt idx="2">
                  <c:v>90.68</c:v>
                </c:pt>
                <c:pt idx="3">
                  <c:v>90.84</c:v>
                </c:pt>
                <c:pt idx="4">
                  <c:v>90.75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94.06</c:v>
                </c:pt>
                <c:pt idx="1">
                  <c:v>94.41</c:v>
                </c:pt>
                <c:pt idx="2">
                  <c:v>94.43</c:v>
                </c:pt>
                <c:pt idx="3">
                  <c:v>94.58</c:v>
                </c:pt>
                <c:pt idx="4">
                  <c:v>94.69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102.78</c:v>
                </c:pt>
                <c:pt idx="1">
                  <c:v>103.62</c:v>
                </c:pt>
                <c:pt idx="2">
                  <c:v>105.13</c:v>
                </c:pt>
                <c:pt idx="3">
                  <c:v>103.49</c:v>
                </c:pt>
                <c:pt idx="4">
                  <c:v>102.71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111.12</c:v>
                </c:pt>
                <c:pt idx="1">
                  <c:v>109.58</c:v>
                </c:pt>
                <c:pt idx="2">
                  <c:v>109.32</c:v>
                </c:pt>
                <c:pt idx="3">
                  <c:v>108.33</c:v>
                </c:pt>
                <c:pt idx="4">
                  <c:v>107.76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8.08</c:v>
                </c:pt>
                <c:pt idx="1">
                  <c:v>11.47</c:v>
                </c:pt>
                <c:pt idx="2">
                  <c:v>14.44</c:v>
                </c:pt>
                <c:pt idx="3">
                  <c:v>17.23</c:v>
                </c:pt>
                <c:pt idx="4">
                  <c:v>19.88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34.33</c:v>
                </c:pt>
                <c:pt idx="1">
                  <c:v>34.15</c:v>
                </c:pt>
                <c:pt idx="2">
                  <c:v>35.53</c:v>
                </c:pt>
                <c:pt idx="3">
                  <c:v>37.51</c:v>
                </c:pt>
                <c:pt idx="4">
                  <c:v>38.869999999999997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
                  <c:v>0</c:v>
                </c:pt>
                <c:pt idx="1">
                  <c:v>0.21</c:v>
                </c:pt>
                <c:pt idx="2">
                  <c:v>0.36</c:v>
                </c:pt>
                <c:pt idx="3">
                  <c:v>0.75</c:v>
                </c:pt>
                <c:pt idx="4">
                  <c:v>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5.1100000000000003</c:v>
                </c:pt>
                <c:pt idx="1">
                  <c:v>5.18</c:v>
                </c:pt>
                <c:pt idx="2">
                  <c:v>6.01</c:v>
                </c:pt>
                <c:pt idx="3">
                  <c:v>6.84</c:v>
                </c:pt>
                <c:pt idx="4">
                  <c:v>7.69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2.0699999999999998</c:v>
                </c:pt>
                <c:pt idx="1">
                  <c:v>5.97</c:v>
                </c:pt>
                <c:pt idx="2">
                  <c:v>1.54</c:v>
                </c:pt>
                <c:pt idx="3">
                  <c:v>1.28</c:v>
                </c:pt>
                <c:pt idx="4">
                  <c:v>1.02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70.290000000000006</c:v>
                </c:pt>
                <c:pt idx="1">
                  <c:v>79.540000000000006</c:v>
                </c:pt>
                <c:pt idx="2">
                  <c:v>90.84</c:v>
                </c:pt>
                <c:pt idx="3">
                  <c:v>95.89</c:v>
                </c:pt>
                <c:pt idx="4">
                  <c:v>99.91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61.57</c:v>
                </c:pt>
                <c:pt idx="1">
                  <c:v>60.82</c:v>
                </c:pt>
                <c:pt idx="2">
                  <c:v>63.48</c:v>
                </c:pt>
                <c:pt idx="3">
                  <c:v>65.510000000000005</c:v>
                </c:pt>
                <c:pt idx="4">
                  <c:v>72.78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1114.25</c:v>
                </c:pt>
                <c:pt idx="1">
                  <c:v>1119.32</c:v>
                </c:pt>
                <c:pt idx="2">
                  <c:v>1201.5899999999999</c:v>
                </c:pt>
                <c:pt idx="3">
                  <c:v>1129.8800000000001</c:v>
                </c:pt>
                <c:pt idx="4">
                  <c:v>1044.26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867.39</c:v>
                </c:pt>
                <c:pt idx="1">
                  <c:v>920.83</c:v>
                </c:pt>
                <c:pt idx="2">
                  <c:v>874.02</c:v>
                </c:pt>
                <c:pt idx="3">
                  <c:v>827.43</c:v>
                </c:pt>
                <c:pt idx="4">
                  <c:v>790.32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99.66</c:v>
                </c:pt>
                <c:pt idx="1">
                  <c:v>99.63</c:v>
                </c:pt>
                <c:pt idx="2">
                  <c:v>99.78</c:v>
                </c:pt>
                <c:pt idx="3">
                  <c:v>99.8</c:v>
                </c:pt>
                <c:pt idx="4">
                  <c:v>99.76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100.91</c:v>
                </c:pt>
                <c:pt idx="1">
                  <c:v>99.82</c:v>
                </c:pt>
                <c:pt idx="2">
                  <c:v>100.32</c:v>
                </c:pt>
                <c:pt idx="3">
                  <c:v>99.71</c:v>
                </c:pt>
                <c:pt idx="4">
                  <c:v>98.7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171.28</c:v>
                </c:pt>
                <c:pt idx="1">
                  <c:v>172.3</c:v>
                </c:pt>
                <c:pt idx="2">
                  <c:v>181.3</c:v>
                </c:pt>
                <c:pt idx="3">
                  <c:v>195.26</c:v>
                </c:pt>
                <c:pt idx="4">
                  <c:v>196.2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158.04</c:v>
                </c:pt>
                <c:pt idx="1">
                  <c:v>156.77000000000001</c:v>
                </c:pt>
                <c:pt idx="2">
                  <c:v>157.63999999999999</c:v>
                </c:pt>
                <c:pt idx="3">
                  <c:v>159.59</c:v>
                </c:pt>
                <c:pt idx="4">
                  <c:v>160.65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H6"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米子市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Ad</v>
      </c>
      <c r="X8" s="6"/>
      <c r="Y8" s="6"/>
      <c r="Z8" s="6"/>
      <c r="AA8" s="6"/>
      <c r="AB8" s="6"/>
      <c r="AC8" s="6"/>
      <c r="AD8" s="20" t="str">
        <f>データ!$M$6</f>
        <v>非設置</v>
      </c>
      <c r="AE8" s="20"/>
      <c r="AF8" s="20"/>
      <c r="AG8" s="20"/>
      <c r="AH8" s="20"/>
      <c r="AI8" s="20"/>
      <c r="AJ8" s="20"/>
      <c r="AK8" s="3"/>
      <c r="AL8" s="21">
        <f>データ!S6</f>
        <v>145163</v>
      </c>
      <c r="AM8" s="21"/>
      <c r="AN8" s="21"/>
      <c r="AO8" s="21"/>
      <c r="AP8" s="21"/>
      <c r="AQ8" s="21"/>
      <c r="AR8" s="21"/>
      <c r="AS8" s="21"/>
      <c r="AT8" s="7">
        <f>データ!T6</f>
        <v>132.41999999999999</v>
      </c>
      <c r="AU8" s="7"/>
      <c r="AV8" s="7"/>
      <c r="AW8" s="7"/>
      <c r="AX8" s="7"/>
      <c r="AY8" s="7"/>
      <c r="AZ8" s="7"/>
      <c r="BA8" s="7"/>
      <c r="BB8" s="7">
        <f>データ!U6</f>
        <v>1096.23</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50.31</v>
      </c>
      <c r="J10" s="7"/>
      <c r="K10" s="7"/>
      <c r="L10" s="7"/>
      <c r="M10" s="7"/>
      <c r="N10" s="7"/>
      <c r="O10" s="7"/>
      <c r="P10" s="7">
        <f>データ!P6</f>
        <v>74.180000000000007</v>
      </c>
      <c r="Q10" s="7"/>
      <c r="R10" s="7"/>
      <c r="S10" s="7"/>
      <c r="T10" s="7"/>
      <c r="U10" s="7"/>
      <c r="V10" s="7"/>
      <c r="W10" s="7">
        <f>データ!Q6</f>
        <v>81.790000000000006</v>
      </c>
      <c r="X10" s="7"/>
      <c r="Y10" s="7"/>
      <c r="Z10" s="7"/>
      <c r="AA10" s="7"/>
      <c r="AB10" s="7"/>
      <c r="AC10" s="7"/>
      <c r="AD10" s="21">
        <f>データ!R6</f>
        <v>3429</v>
      </c>
      <c r="AE10" s="21"/>
      <c r="AF10" s="21"/>
      <c r="AG10" s="21"/>
      <c r="AH10" s="21"/>
      <c r="AI10" s="21"/>
      <c r="AJ10" s="21"/>
      <c r="AK10" s="2"/>
      <c r="AL10" s="21">
        <f>データ!V6</f>
        <v>106910</v>
      </c>
      <c r="AM10" s="21"/>
      <c r="AN10" s="21"/>
      <c r="AO10" s="21"/>
      <c r="AP10" s="21"/>
      <c r="AQ10" s="21"/>
      <c r="AR10" s="21"/>
      <c r="AS10" s="21"/>
      <c r="AT10" s="7">
        <f>データ!W6</f>
        <v>24.7</v>
      </c>
      <c r="AU10" s="7"/>
      <c r="AV10" s="7"/>
      <c r="AW10" s="7"/>
      <c r="AX10" s="7"/>
      <c r="AY10" s="7"/>
      <c r="AZ10" s="7"/>
      <c r="BA10" s="7"/>
      <c r="BB10" s="7">
        <f>データ!X6</f>
        <v>4328.34</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49</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100</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50</v>
      </c>
      <c r="K84" s="12" t="s">
        <v>51</v>
      </c>
      <c r="L84" s="12" t="s">
        <v>1</v>
      </c>
      <c r="M84" s="12" t="s">
        <v>35</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G1ptzqGhK1R38dBoE8xpeTiUq0AblMMJH6Oiot7Jtz3TM7OaxkjaTPBOUMNtQhiVI/vPhZMTQgKMOnHj+kbUw==" saltValue="PjpHEjNmpoicB2/8lfwuO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59</v>
      </c>
      <c r="D3" s="64" t="s">
        <v>60</v>
      </c>
      <c r="E3" s="64" t="s">
        <v>7</v>
      </c>
      <c r="F3" s="64" t="s">
        <v>6</v>
      </c>
      <c r="G3" s="64" t="s">
        <v>26</v>
      </c>
      <c r="H3" s="70" t="s">
        <v>61</v>
      </c>
      <c r="I3" s="73"/>
      <c r="J3" s="73"/>
      <c r="K3" s="73"/>
      <c r="L3" s="73"/>
      <c r="M3" s="73"/>
      <c r="N3" s="73"/>
      <c r="O3" s="73"/>
      <c r="P3" s="73"/>
      <c r="Q3" s="73"/>
      <c r="R3" s="73"/>
      <c r="S3" s="73"/>
      <c r="T3" s="73"/>
      <c r="U3" s="73"/>
      <c r="V3" s="73"/>
      <c r="W3" s="73"/>
      <c r="X3" s="78"/>
      <c r="Y3" s="81"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62</v>
      </c>
      <c r="B4" s="65"/>
      <c r="C4" s="65"/>
      <c r="D4" s="65"/>
      <c r="E4" s="65"/>
      <c r="F4" s="65"/>
      <c r="G4" s="65"/>
      <c r="H4" s="71"/>
      <c r="I4" s="74"/>
      <c r="J4" s="74"/>
      <c r="K4" s="74"/>
      <c r="L4" s="74"/>
      <c r="M4" s="74"/>
      <c r="N4" s="74"/>
      <c r="O4" s="74"/>
      <c r="P4" s="74"/>
      <c r="Q4" s="74"/>
      <c r="R4" s="74"/>
      <c r="S4" s="74"/>
      <c r="T4" s="74"/>
      <c r="U4" s="74"/>
      <c r="V4" s="74"/>
      <c r="W4" s="74"/>
      <c r="X4" s="79"/>
      <c r="Y4" s="82" t="s">
        <v>53</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63</v>
      </c>
      <c r="BG4" s="82"/>
      <c r="BH4" s="82"/>
      <c r="BI4" s="82"/>
      <c r="BJ4" s="82"/>
      <c r="BK4" s="82"/>
      <c r="BL4" s="82"/>
      <c r="BM4" s="82"/>
      <c r="BN4" s="82"/>
      <c r="BO4" s="82"/>
      <c r="BP4" s="82"/>
      <c r="BQ4" s="82" t="s">
        <v>4</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38</v>
      </c>
      <c r="DU4" s="82"/>
      <c r="DV4" s="82"/>
      <c r="DW4" s="82"/>
      <c r="DX4" s="82"/>
      <c r="DY4" s="82"/>
      <c r="DZ4" s="82"/>
      <c r="EA4" s="82"/>
      <c r="EB4" s="82"/>
      <c r="EC4" s="82"/>
      <c r="ED4" s="82"/>
      <c r="EE4" s="82" t="s">
        <v>69</v>
      </c>
      <c r="EF4" s="82"/>
      <c r="EG4" s="82"/>
      <c r="EH4" s="82"/>
      <c r="EI4" s="82"/>
      <c r="EJ4" s="82"/>
      <c r="EK4" s="82"/>
      <c r="EL4" s="82"/>
      <c r="EM4" s="82"/>
      <c r="EN4" s="82"/>
      <c r="EO4" s="82"/>
    </row>
    <row r="5" spans="1:148">
      <c r="A5" s="62" t="s">
        <v>70</v>
      </c>
      <c r="B5" s="66"/>
      <c r="C5" s="66"/>
      <c r="D5" s="66"/>
      <c r="E5" s="66"/>
      <c r="F5" s="66"/>
      <c r="G5" s="66"/>
      <c r="H5" s="72" t="s">
        <v>58</v>
      </c>
      <c r="I5" s="72" t="s">
        <v>71</v>
      </c>
      <c r="J5" s="72" t="s">
        <v>72</v>
      </c>
      <c r="K5" s="72" t="s">
        <v>73</v>
      </c>
      <c r="L5" s="72" t="s">
        <v>74</v>
      </c>
      <c r="M5" s="72" t="s">
        <v>8</v>
      </c>
      <c r="N5" s="72" t="s">
        <v>75</v>
      </c>
      <c r="O5" s="72" t="s">
        <v>76</v>
      </c>
      <c r="P5" s="72" t="s">
        <v>77</v>
      </c>
      <c r="Q5" s="72" t="s">
        <v>78</v>
      </c>
      <c r="R5" s="72" t="s">
        <v>79</v>
      </c>
      <c r="S5" s="72" t="s">
        <v>80</v>
      </c>
      <c r="T5" s="72" t="s">
        <v>81</v>
      </c>
      <c r="U5" s="72" t="s">
        <v>66</v>
      </c>
      <c r="V5" s="72" t="s">
        <v>82</v>
      </c>
      <c r="W5" s="72" t="s">
        <v>83</v>
      </c>
      <c r="X5" s="72" t="s">
        <v>84</v>
      </c>
      <c r="Y5" s="72" t="s">
        <v>85</v>
      </c>
      <c r="Z5" s="72" t="s">
        <v>86</v>
      </c>
      <c r="AA5" s="72" t="s">
        <v>87</v>
      </c>
      <c r="AB5" s="72" t="s">
        <v>88</v>
      </c>
      <c r="AC5" s="72" t="s">
        <v>89</v>
      </c>
      <c r="AD5" s="72" t="s">
        <v>90</v>
      </c>
      <c r="AE5" s="72" t="s">
        <v>92</v>
      </c>
      <c r="AF5" s="72" t="s">
        <v>93</v>
      </c>
      <c r="AG5" s="72" t="s">
        <v>94</v>
      </c>
      <c r="AH5" s="72" t="s">
        <v>95</v>
      </c>
      <c r="AI5" s="72" t="s">
        <v>44</v>
      </c>
      <c r="AJ5" s="72" t="s">
        <v>85</v>
      </c>
      <c r="AK5" s="72" t="s">
        <v>86</v>
      </c>
      <c r="AL5" s="72" t="s">
        <v>87</v>
      </c>
      <c r="AM5" s="72" t="s">
        <v>88</v>
      </c>
      <c r="AN5" s="72" t="s">
        <v>89</v>
      </c>
      <c r="AO5" s="72" t="s">
        <v>90</v>
      </c>
      <c r="AP5" s="72" t="s">
        <v>92</v>
      </c>
      <c r="AQ5" s="72" t="s">
        <v>93</v>
      </c>
      <c r="AR5" s="72" t="s">
        <v>94</v>
      </c>
      <c r="AS5" s="72" t="s">
        <v>95</v>
      </c>
      <c r="AT5" s="72" t="s">
        <v>91</v>
      </c>
      <c r="AU5" s="72" t="s">
        <v>85</v>
      </c>
      <c r="AV5" s="72" t="s">
        <v>86</v>
      </c>
      <c r="AW5" s="72" t="s">
        <v>87</v>
      </c>
      <c r="AX5" s="72" t="s">
        <v>88</v>
      </c>
      <c r="AY5" s="72" t="s">
        <v>89</v>
      </c>
      <c r="AZ5" s="72" t="s">
        <v>90</v>
      </c>
      <c r="BA5" s="72" t="s">
        <v>92</v>
      </c>
      <c r="BB5" s="72" t="s">
        <v>93</v>
      </c>
      <c r="BC5" s="72" t="s">
        <v>94</v>
      </c>
      <c r="BD5" s="72" t="s">
        <v>95</v>
      </c>
      <c r="BE5" s="72" t="s">
        <v>91</v>
      </c>
      <c r="BF5" s="72" t="s">
        <v>85</v>
      </c>
      <c r="BG5" s="72" t="s">
        <v>86</v>
      </c>
      <c r="BH5" s="72" t="s">
        <v>87</v>
      </c>
      <c r="BI5" s="72" t="s">
        <v>88</v>
      </c>
      <c r="BJ5" s="72" t="s">
        <v>89</v>
      </c>
      <c r="BK5" s="72" t="s">
        <v>90</v>
      </c>
      <c r="BL5" s="72" t="s">
        <v>92</v>
      </c>
      <c r="BM5" s="72" t="s">
        <v>93</v>
      </c>
      <c r="BN5" s="72" t="s">
        <v>94</v>
      </c>
      <c r="BO5" s="72" t="s">
        <v>95</v>
      </c>
      <c r="BP5" s="72" t="s">
        <v>91</v>
      </c>
      <c r="BQ5" s="72" t="s">
        <v>85</v>
      </c>
      <c r="BR5" s="72" t="s">
        <v>86</v>
      </c>
      <c r="BS5" s="72" t="s">
        <v>87</v>
      </c>
      <c r="BT5" s="72" t="s">
        <v>88</v>
      </c>
      <c r="BU5" s="72" t="s">
        <v>89</v>
      </c>
      <c r="BV5" s="72" t="s">
        <v>90</v>
      </c>
      <c r="BW5" s="72" t="s">
        <v>92</v>
      </c>
      <c r="BX5" s="72" t="s">
        <v>93</v>
      </c>
      <c r="BY5" s="72" t="s">
        <v>94</v>
      </c>
      <c r="BZ5" s="72" t="s">
        <v>95</v>
      </c>
      <c r="CA5" s="72" t="s">
        <v>91</v>
      </c>
      <c r="CB5" s="72" t="s">
        <v>85</v>
      </c>
      <c r="CC5" s="72" t="s">
        <v>86</v>
      </c>
      <c r="CD5" s="72" t="s">
        <v>87</v>
      </c>
      <c r="CE5" s="72" t="s">
        <v>88</v>
      </c>
      <c r="CF5" s="72" t="s">
        <v>89</v>
      </c>
      <c r="CG5" s="72" t="s">
        <v>90</v>
      </c>
      <c r="CH5" s="72" t="s">
        <v>92</v>
      </c>
      <c r="CI5" s="72" t="s">
        <v>93</v>
      </c>
      <c r="CJ5" s="72" t="s">
        <v>94</v>
      </c>
      <c r="CK5" s="72" t="s">
        <v>95</v>
      </c>
      <c r="CL5" s="72" t="s">
        <v>91</v>
      </c>
      <c r="CM5" s="72" t="s">
        <v>85</v>
      </c>
      <c r="CN5" s="72" t="s">
        <v>86</v>
      </c>
      <c r="CO5" s="72" t="s">
        <v>87</v>
      </c>
      <c r="CP5" s="72" t="s">
        <v>88</v>
      </c>
      <c r="CQ5" s="72" t="s">
        <v>89</v>
      </c>
      <c r="CR5" s="72" t="s">
        <v>90</v>
      </c>
      <c r="CS5" s="72" t="s">
        <v>92</v>
      </c>
      <c r="CT5" s="72" t="s">
        <v>93</v>
      </c>
      <c r="CU5" s="72" t="s">
        <v>94</v>
      </c>
      <c r="CV5" s="72" t="s">
        <v>95</v>
      </c>
      <c r="CW5" s="72" t="s">
        <v>91</v>
      </c>
      <c r="CX5" s="72" t="s">
        <v>85</v>
      </c>
      <c r="CY5" s="72" t="s">
        <v>86</v>
      </c>
      <c r="CZ5" s="72" t="s">
        <v>87</v>
      </c>
      <c r="DA5" s="72" t="s">
        <v>88</v>
      </c>
      <c r="DB5" s="72" t="s">
        <v>89</v>
      </c>
      <c r="DC5" s="72" t="s">
        <v>90</v>
      </c>
      <c r="DD5" s="72" t="s">
        <v>92</v>
      </c>
      <c r="DE5" s="72" t="s">
        <v>93</v>
      </c>
      <c r="DF5" s="72" t="s">
        <v>94</v>
      </c>
      <c r="DG5" s="72" t="s">
        <v>95</v>
      </c>
      <c r="DH5" s="72" t="s">
        <v>91</v>
      </c>
      <c r="DI5" s="72" t="s">
        <v>85</v>
      </c>
      <c r="DJ5" s="72" t="s">
        <v>86</v>
      </c>
      <c r="DK5" s="72" t="s">
        <v>87</v>
      </c>
      <c r="DL5" s="72" t="s">
        <v>88</v>
      </c>
      <c r="DM5" s="72" t="s">
        <v>89</v>
      </c>
      <c r="DN5" s="72" t="s">
        <v>90</v>
      </c>
      <c r="DO5" s="72" t="s">
        <v>92</v>
      </c>
      <c r="DP5" s="72" t="s">
        <v>93</v>
      </c>
      <c r="DQ5" s="72" t="s">
        <v>94</v>
      </c>
      <c r="DR5" s="72" t="s">
        <v>95</v>
      </c>
      <c r="DS5" s="72" t="s">
        <v>91</v>
      </c>
      <c r="DT5" s="72" t="s">
        <v>85</v>
      </c>
      <c r="DU5" s="72" t="s">
        <v>86</v>
      </c>
      <c r="DV5" s="72" t="s">
        <v>87</v>
      </c>
      <c r="DW5" s="72" t="s">
        <v>88</v>
      </c>
      <c r="DX5" s="72" t="s">
        <v>89</v>
      </c>
      <c r="DY5" s="72" t="s">
        <v>90</v>
      </c>
      <c r="DZ5" s="72" t="s">
        <v>92</v>
      </c>
      <c r="EA5" s="72" t="s">
        <v>93</v>
      </c>
      <c r="EB5" s="72" t="s">
        <v>94</v>
      </c>
      <c r="EC5" s="72" t="s">
        <v>95</v>
      </c>
      <c r="ED5" s="72" t="s">
        <v>91</v>
      </c>
      <c r="EE5" s="72" t="s">
        <v>85</v>
      </c>
      <c r="EF5" s="72" t="s">
        <v>86</v>
      </c>
      <c r="EG5" s="72" t="s">
        <v>87</v>
      </c>
      <c r="EH5" s="72" t="s">
        <v>88</v>
      </c>
      <c r="EI5" s="72" t="s">
        <v>89</v>
      </c>
      <c r="EJ5" s="72" t="s">
        <v>90</v>
      </c>
      <c r="EK5" s="72" t="s">
        <v>92</v>
      </c>
      <c r="EL5" s="72" t="s">
        <v>93</v>
      </c>
      <c r="EM5" s="72" t="s">
        <v>94</v>
      </c>
      <c r="EN5" s="72" t="s">
        <v>95</v>
      </c>
      <c r="EO5" s="72" t="s">
        <v>91</v>
      </c>
    </row>
    <row r="6" spans="1:148" s="61" customFormat="1">
      <c r="A6" s="62" t="s">
        <v>96</v>
      </c>
      <c r="B6" s="67">
        <f t="shared" ref="B6:X6" si="1">B7</f>
        <v>2023</v>
      </c>
      <c r="C6" s="67">
        <f t="shared" si="1"/>
        <v>312029</v>
      </c>
      <c r="D6" s="67">
        <f t="shared" si="1"/>
        <v>46</v>
      </c>
      <c r="E6" s="67">
        <f t="shared" si="1"/>
        <v>17</v>
      </c>
      <c r="F6" s="67">
        <f t="shared" si="1"/>
        <v>1</v>
      </c>
      <c r="G6" s="67">
        <f t="shared" si="1"/>
        <v>0</v>
      </c>
      <c r="H6" s="67" t="str">
        <f t="shared" si="1"/>
        <v>鳥取県　米子市</v>
      </c>
      <c r="I6" s="67" t="str">
        <f t="shared" si="1"/>
        <v>法適用</v>
      </c>
      <c r="J6" s="67" t="str">
        <f t="shared" si="1"/>
        <v>下水道事業</v>
      </c>
      <c r="K6" s="67" t="str">
        <f t="shared" si="1"/>
        <v>公共下水道</v>
      </c>
      <c r="L6" s="67" t="str">
        <f t="shared" si="1"/>
        <v>Ad</v>
      </c>
      <c r="M6" s="67" t="str">
        <f t="shared" si="1"/>
        <v>非設置</v>
      </c>
      <c r="N6" s="75" t="str">
        <f t="shared" si="1"/>
        <v>-</v>
      </c>
      <c r="O6" s="75">
        <f t="shared" si="1"/>
        <v>50.31</v>
      </c>
      <c r="P6" s="75">
        <f t="shared" si="1"/>
        <v>74.180000000000007</v>
      </c>
      <c r="Q6" s="75">
        <f t="shared" si="1"/>
        <v>81.790000000000006</v>
      </c>
      <c r="R6" s="75">
        <f t="shared" si="1"/>
        <v>3429</v>
      </c>
      <c r="S6" s="75">
        <f t="shared" si="1"/>
        <v>145163</v>
      </c>
      <c r="T6" s="75">
        <f t="shared" si="1"/>
        <v>132.41999999999999</v>
      </c>
      <c r="U6" s="75">
        <f t="shared" si="1"/>
        <v>1096.23</v>
      </c>
      <c r="V6" s="75">
        <f t="shared" si="1"/>
        <v>106910</v>
      </c>
      <c r="W6" s="75">
        <f t="shared" si="1"/>
        <v>24.7</v>
      </c>
      <c r="X6" s="75">
        <f t="shared" si="1"/>
        <v>4328.34</v>
      </c>
      <c r="Y6" s="83">
        <f t="shared" ref="Y6:AH6" si="2">IF(Y7="",NA(),Y7)</f>
        <v>102.78</v>
      </c>
      <c r="Z6" s="83">
        <f t="shared" si="2"/>
        <v>103.62</v>
      </c>
      <c r="AA6" s="83">
        <f t="shared" si="2"/>
        <v>105.13</v>
      </c>
      <c r="AB6" s="83">
        <f t="shared" si="2"/>
        <v>103.49</v>
      </c>
      <c r="AC6" s="83">
        <f t="shared" si="2"/>
        <v>102.71</v>
      </c>
      <c r="AD6" s="83">
        <f t="shared" si="2"/>
        <v>111.12</v>
      </c>
      <c r="AE6" s="83">
        <f t="shared" si="2"/>
        <v>109.58</v>
      </c>
      <c r="AF6" s="83">
        <f t="shared" si="2"/>
        <v>109.32</v>
      </c>
      <c r="AG6" s="83">
        <f t="shared" si="2"/>
        <v>108.33</v>
      </c>
      <c r="AH6" s="83">
        <f t="shared" si="2"/>
        <v>107.76</v>
      </c>
      <c r="AI6" s="75" t="str">
        <f>IF(AI7="","",IF(AI7="-","【-】","【"&amp;SUBSTITUTE(TEXT(AI7,"#,##0.00"),"-","△")&amp;"】"))</f>
        <v>【105.91】</v>
      </c>
      <c r="AJ6" s="75">
        <f t="shared" ref="AJ6:AS6" si="3">IF(AJ7="",NA(),AJ7)</f>
        <v>0</v>
      </c>
      <c r="AK6" s="75">
        <f t="shared" si="3"/>
        <v>0</v>
      </c>
      <c r="AL6" s="75">
        <f t="shared" si="3"/>
        <v>0</v>
      </c>
      <c r="AM6" s="75">
        <f t="shared" si="3"/>
        <v>0</v>
      </c>
      <c r="AN6" s="75">
        <f t="shared" si="3"/>
        <v>0</v>
      </c>
      <c r="AO6" s="83">
        <f t="shared" si="3"/>
        <v>2.0699999999999998</v>
      </c>
      <c r="AP6" s="83">
        <f t="shared" si="3"/>
        <v>5.97</v>
      </c>
      <c r="AQ6" s="83">
        <f t="shared" si="3"/>
        <v>1.54</v>
      </c>
      <c r="AR6" s="83">
        <f t="shared" si="3"/>
        <v>1.28</v>
      </c>
      <c r="AS6" s="83">
        <f t="shared" si="3"/>
        <v>1.02</v>
      </c>
      <c r="AT6" s="75" t="str">
        <f>IF(AT7="","",IF(AT7="-","【-】","【"&amp;SUBSTITUTE(TEXT(AT7,"#,##0.00"),"-","△")&amp;"】"))</f>
        <v>【3.03】</v>
      </c>
      <c r="AU6" s="83">
        <f t="shared" ref="AU6:BD6" si="4">IF(AU7="",NA(),AU7)</f>
        <v>70.290000000000006</v>
      </c>
      <c r="AV6" s="83">
        <f t="shared" si="4"/>
        <v>79.540000000000006</v>
      </c>
      <c r="AW6" s="83">
        <f t="shared" si="4"/>
        <v>90.84</v>
      </c>
      <c r="AX6" s="83">
        <f t="shared" si="4"/>
        <v>95.89</v>
      </c>
      <c r="AY6" s="83">
        <f t="shared" si="4"/>
        <v>99.91</v>
      </c>
      <c r="AZ6" s="83">
        <f t="shared" si="4"/>
        <v>61.57</v>
      </c>
      <c r="BA6" s="83">
        <f t="shared" si="4"/>
        <v>60.82</v>
      </c>
      <c r="BB6" s="83">
        <f t="shared" si="4"/>
        <v>63.48</v>
      </c>
      <c r="BC6" s="83">
        <f t="shared" si="4"/>
        <v>65.510000000000005</v>
      </c>
      <c r="BD6" s="83">
        <f t="shared" si="4"/>
        <v>72.78</v>
      </c>
      <c r="BE6" s="75" t="str">
        <f>IF(BE7="","",IF(BE7="-","【-】","【"&amp;SUBSTITUTE(TEXT(BE7,"#,##0.00"),"-","△")&amp;"】"))</f>
        <v>【78.43】</v>
      </c>
      <c r="BF6" s="83">
        <f t="shared" ref="BF6:BO6" si="5">IF(BF7="",NA(),BF7)</f>
        <v>1114.25</v>
      </c>
      <c r="BG6" s="83">
        <f t="shared" si="5"/>
        <v>1119.32</v>
      </c>
      <c r="BH6" s="83">
        <f t="shared" si="5"/>
        <v>1201.5899999999999</v>
      </c>
      <c r="BI6" s="83">
        <f t="shared" si="5"/>
        <v>1129.8800000000001</v>
      </c>
      <c r="BJ6" s="83">
        <f t="shared" si="5"/>
        <v>1044.26</v>
      </c>
      <c r="BK6" s="83">
        <f t="shared" si="5"/>
        <v>867.39</v>
      </c>
      <c r="BL6" s="83">
        <f t="shared" si="5"/>
        <v>920.83</v>
      </c>
      <c r="BM6" s="83">
        <f t="shared" si="5"/>
        <v>874.02</v>
      </c>
      <c r="BN6" s="83">
        <f t="shared" si="5"/>
        <v>827.43</v>
      </c>
      <c r="BO6" s="83">
        <f t="shared" si="5"/>
        <v>790.32</v>
      </c>
      <c r="BP6" s="75" t="str">
        <f>IF(BP7="","",IF(BP7="-","【-】","【"&amp;SUBSTITUTE(TEXT(BP7,"#,##0.00"),"-","△")&amp;"】"))</f>
        <v>【630.82】</v>
      </c>
      <c r="BQ6" s="83">
        <f t="shared" ref="BQ6:BZ6" si="6">IF(BQ7="",NA(),BQ7)</f>
        <v>99.66</v>
      </c>
      <c r="BR6" s="83">
        <f t="shared" si="6"/>
        <v>99.63</v>
      </c>
      <c r="BS6" s="83">
        <f t="shared" si="6"/>
        <v>99.78</v>
      </c>
      <c r="BT6" s="83">
        <f t="shared" si="6"/>
        <v>99.8</v>
      </c>
      <c r="BU6" s="83">
        <f t="shared" si="6"/>
        <v>99.76</v>
      </c>
      <c r="BV6" s="83">
        <f t="shared" si="6"/>
        <v>100.91</v>
      </c>
      <c r="BW6" s="83">
        <f t="shared" si="6"/>
        <v>99.82</v>
      </c>
      <c r="BX6" s="83">
        <f t="shared" si="6"/>
        <v>100.32</v>
      </c>
      <c r="BY6" s="83">
        <f t="shared" si="6"/>
        <v>99.71</v>
      </c>
      <c r="BZ6" s="83">
        <f t="shared" si="6"/>
        <v>98.7</v>
      </c>
      <c r="CA6" s="75" t="str">
        <f>IF(CA7="","",IF(CA7="-","【-】","【"&amp;SUBSTITUTE(TEXT(CA7,"#,##0.00"),"-","△")&amp;"】"))</f>
        <v>【97.81】</v>
      </c>
      <c r="CB6" s="83">
        <f t="shared" ref="CB6:CK6" si="7">IF(CB7="",NA(),CB7)</f>
        <v>171.28</v>
      </c>
      <c r="CC6" s="83">
        <f t="shared" si="7"/>
        <v>172.3</v>
      </c>
      <c r="CD6" s="83">
        <f t="shared" si="7"/>
        <v>181.3</v>
      </c>
      <c r="CE6" s="83">
        <f t="shared" si="7"/>
        <v>195.26</v>
      </c>
      <c r="CF6" s="83">
        <f t="shared" si="7"/>
        <v>196.2</v>
      </c>
      <c r="CG6" s="83">
        <f t="shared" si="7"/>
        <v>158.04</v>
      </c>
      <c r="CH6" s="83">
        <f t="shared" si="7"/>
        <v>156.77000000000001</v>
      </c>
      <c r="CI6" s="83">
        <f t="shared" si="7"/>
        <v>157.63999999999999</v>
      </c>
      <c r="CJ6" s="83">
        <f t="shared" si="7"/>
        <v>159.59</v>
      </c>
      <c r="CK6" s="83">
        <f t="shared" si="7"/>
        <v>160.65</v>
      </c>
      <c r="CL6" s="75" t="str">
        <f>IF(CL7="","",IF(CL7="-","【-】","【"&amp;SUBSTITUTE(TEXT(CL7,"#,##0.00"),"-","△")&amp;"】"))</f>
        <v>【138.75】</v>
      </c>
      <c r="CM6" s="83">
        <f t="shared" ref="CM6:CV6" si="8">IF(CM7="",NA(),CM7)</f>
        <v>40.93</v>
      </c>
      <c r="CN6" s="83">
        <f t="shared" si="8"/>
        <v>41.7</v>
      </c>
      <c r="CO6" s="83">
        <f t="shared" si="8"/>
        <v>42.42</v>
      </c>
      <c r="CP6" s="83">
        <f t="shared" si="8"/>
        <v>42.38</v>
      </c>
      <c r="CQ6" s="83">
        <f t="shared" si="8"/>
        <v>43.7</v>
      </c>
      <c r="CR6" s="83">
        <f t="shared" si="8"/>
        <v>66.78</v>
      </c>
      <c r="CS6" s="83">
        <f t="shared" si="8"/>
        <v>67</v>
      </c>
      <c r="CT6" s="83">
        <f t="shared" si="8"/>
        <v>66.650000000000006</v>
      </c>
      <c r="CU6" s="83">
        <f t="shared" si="8"/>
        <v>64.45</v>
      </c>
      <c r="CV6" s="83">
        <f t="shared" si="8"/>
        <v>65.11</v>
      </c>
      <c r="CW6" s="75" t="str">
        <f>IF(CW7="","",IF(CW7="-","【-】","【"&amp;SUBSTITUTE(TEXT(CW7,"#,##0.00"),"-","△")&amp;"】"))</f>
        <v>【58.94】</v>
      </c>
      <c r="CX6" s="83">
        <f t="shared" ref="CX6:DG6" si="9">IF(CX7="",NA(),CX7)</f>
        <v>90.35</v>
      </c>
      <c r="CY6" s="83">
        <f t="shared" si="9"/>
        <v>90.61</v>
      </c>
      <c r="CZ6" s="83">
        <f t="shared" si="9"/>
        <v>90.68</v>
      </c>
      <c r="DA6" s="83">
        <f t="shared" si="9"/>
        <v>90.84</v>
      </c>
      <c r="DB6" s="83">
        <f t="shared" si="9"/>
        <v>90.75</v>
      </c>
      <c r="DC6" s="83">
        <f t="shared" si="9"/>
        <v>94.06</v>
      </c>
      <c r="DD6" s="83">
        <f t="shared" si="9"/>
        <v>94.41</v>
      </c>
      <c r="DE6" s="83">
        <f t="shared" si="9"/>
        <v>94.43</v>
      </c>
      <c r="DF6" s="83">
        <f t="shared" si="9"/>
        <v>94.58</v>
      </c>
      <c r="DG6" s="83">
        <f t="shared" si="9"/>
        <v>94.69</v>
      </c>
      <c r="DH6" s="75" t="str">
        <f>IF(DH7="","",IF(DH7="-","【-】","【"&amp;SUBSTITUTE(TEXT(DH7,"#,##0.00"),"-","△")&amp;"】"))</f>
        <v>【95.91】</v>
      </c>
      <c r="DI6" s="83">
        <f t="shared" ref="DI6:DR6" si="10">IF(DI7="",NA(),DI7)</f>
        <v>8.08</v>
      </c>
      <c r="DJ6" s="83">
        <f t="shared" si="10"/>
        <v>11.47</v>
      </c>
      <c r="DK6" s="83">
        <f t="shared" si="10"/>
        <v>14.44</v>
      </c>
      <c r="DL6" s="83">
        <f t="shared" si="10"/>
        <v>17.23</v>
      </c>
      <c r="DM6" s="83">
        <f t="shared" si="10"/>
        <v>19.88</v>
      </c>
      <c r="DN6" s="83">
        <f t="shared" si="10"/>
        <v>34.33</v>
      </c>
      <c r="DO6" s="83">
        <f t="shared" si="10"/>
        <v>34.15</v>
      </c>
      <c r="DP6" s="83">
        <f t="shared" si="10"/>
        <v>35.53</v>
      </c>
      <c r="DQ6" s="83">
        <f t="shared" si="10"/>
        <v>37.51</v>
      </c>
      <c r="DR6" s="83">
        <f t="shared" si="10"/>
        <v>38.869999999999997</v>
      </c>
      <c r="DS6" s="75" t="str">
        <f>IF(DS7="","",IF(DS7="-","【-】","【"&amp;SUBSTITUTE(TEXT(DS7,"#,##0.00"),"-","△")&amp;"】"))</f>
        <v>【41.09】</v>
      </c>
      <c r="DT6" s="75">
        <f t="shared" ref="DT6:EC6" si="11">IF(DT7="",NA(),DT7)</f>
        <v>0</v>
      </c>
      <c r="DU6" s="83">
        <f t="shared" si="11"/>
        <v>0.21</v>
      </c>
      <c r="DV6" s="83">
        <f t="shared" si="11"/>
        <v>0.36</v>
      </c>
      <c r="DW6" s="83">
        <f t="shared" si="11"/>
        <v>0.75</v>
      </c>
      <c r="DX6" s="83">
        <f t="shared" si="11"/>
        <v>1.25</v>
      </c>
      <c r="DY6" s="83">
        <f t="shared" si="11"/>
        <v>5.1100000000000003</v>
      </c>
      <c r="DZ6" s="83">
        <f t="shared" si="11"/>
        <v>5.18</v>
      </c>
      <c r="EA6" s="83">
        <f t="shared" si="11"/>
        <v>6.01</v>
      </c>
      <c r="EB6" s="83">
        <f t="shared" si="11"/>
        <v>6.84</v>
      </c>
      <c r="EC6" s="83">
        <f t="shared" si="11"/>
        <v>7.69</v>
      </c>
      <c r="ED6" s="75" t="str">
        <f>IF(ED7="","",IF(ED7="-","【-】","【"&amp;SUBSTITUTE(TEXT(ED7,"#,##0.00"),"-","△")&amp;"】"))</f>
        <v>【8.68】</v>
      </c>
      <c r="EE6" s="75">
        <f t="shared" ref="EE6:EN6" si="12">IF(EE7="",NA(),EE7)</f>
        <v>0</v>
      </c>
      <c r="EF6" s="83">
        <f t="shared" si="12"/>
        <v>5.e-002</v>
      </c>
      <c r="EG6" s="83">
        <f t="shared" si="12"/>
        <v>2.e-002</v>
      </c>
      <c r="EH6" s="83">
        <f t="shared" si="12"/>
        <v>2.e-002</v>
      </c>
      <c r="EI6" s="83">
        <f t="shared" si="12"/>
        <v>2.e-002</v>
      </c>
      <c r="EJ6" s="83">
        <f t="shared" si="12"/>
        <v>0.21</v>
      </c>
      <c r="EK6" s="83">
        <f t="shared" si="12"/>
        <v>0.33</v>
      </c>
      <c r="EL6" s="83">
        <f t="shared" si="12"/>
        <v>0.22</v>
      </c>
      <c r="EM6" s="83">
        <f t="shared" si="12"/>
        <v>0.23</v>
      </c>
      <c r="EN6" s="83">
        <f t="shared" si="12"/>
        <v>0.18</v>
      </c>
      <c r="EO6" s="75" t="str">
        <f>IF(EO7="","",IF(EO7="-","【-】","【"&amp;SUBSTITUTE(TEXT(EO7,"#,##0.00"),"-","△")&amp;"】"))</f>
        <v>【0.22】</v>
      </c>
    </row>
    <row r="7" spans="1:148" s="61" customFormat="1">
      <c r="A7" s="62"/>
      <c r="B7" s="68">
        <v>2023</v>
      </c>
      <c r="C7" s="68">
        <v>312029</v>
      </c>
      <c r="D7" s="68">
        <v>46</v>
      </c>
      <c r="E7" s="68">
        <v>17</v>
      </c>
      <c r="F7" s="68">
        <v>1</v>
      </c>
      <c r="G7" s="68">
        <v>0</v>
      </c>
      <c r="H7" s="68" t="s">
        <v>28</v>
      </c>
      <c r="I7" s="68" t="s">
        <v>97</v>
      </c>
      <c r="J7" s="68" t="s">
        <v>98</v>
      </c>
      <c r="K7" s="68" t="s">
        <v>99</v>
      </c>
      <c r="L7" s="68" t="s">
        <v>101</v>
      </c>
      <c r="M7" s="68" t="s">
        <v>102</v>
      </c>
      <c r="N7" s="76" t="s">
        <v>103</v>
      </c>
      <c r="O7" s="76">
        <v>50.31</v>
      </c>
      <c r="P7" s="76">
        <v>74.180000000000007</v>
      </c>
      <c r="Q7" s="76">
        <v>81.790000000000006</v>
      </c>
      <c r="R7" s="76">
        <v>3429</v>
      </c>
      <c r="S7" s="76">
        <v>145163</v>
      </c>
      <c r="T7" s="76">
        <v>132.41999999999999</v>
      </c>
      <c r="U7" s="76">
        <v>1096.23</v>
      </c>
      <c r="V7" s="76">
        <v>106910</v>
      </c>
      <c r="W7" s="76">
        <v>24.7</v>
      </c>
      <c r="X7" s="76">
        <v>4328.34</v>
      </c>
      <c r="Y7" s="76">
        <v>102.78</v>
      </c>
      <c r="Z7" s="76">
        <v>103.62</v>
      </c>
      <c r="AA7" s="76">
        <v>105.13</v>
      </c>
      <c r="AB7" s="76">
        <v>103.49</v>
      </c>
      <c r="AC7" s="76">
        <v>102.71</v>
      </c>
      <c r="AD7" s="76">
        <v>111.12</v>
      </c>
      <c r="AE7" s="76">
        <v>109.58</v>
      </c>
      <c r="AF7" s="76">
        <v>109.32</v>
      </c>
      <c r="AG7" s="76">
        <v>108.33</v>
      </c>
      <c r="AH7" s="76">
        <v>107.76</v>
      </c>
      <c r="AI7" s="76">
        <v>105.91</v>
      </c>
      <c r="AJ7" s="76">
        <v>0</v>
      </c>
      <c r="AK7" s="76">
        <v>0</v>
      </c>
      <c r="AL7" s="76">
        <v>0</v>
      </c>
      <c r="AM7" s="76">
        <v>0</v>
      </c>
      <c r="AN7" s="76">
        <v>0</v>
      </c>
      <c r="AO7" s="76">
        <v>2.0699999999999998</v>
      </c>
      <c r="AP7" s="76">
        <v>5.97</v>
      </c>
      <c r="AQ7" s="76">
        <v>1.54</v>
      </c>
      <c r="AR7" s="76">
        <v>1.28</v>
      </c>
      <c r="AS7" s="76">
        <v>1.02</v>
      </c>
      <c r="AT7" s="76">
        <v>3.03</v>
      </c>
      <c r="AU7" s="76">
        <v>70.290000000000006</v>
      </c>
      <c r="AV7" s="76">
        <v>79.540000000000006</v>
      </c>
      <c r="AW7" s="76">
        <v>90.84</v>
      </c>
      <c r="AX7" s="76">
        <v>95.89</v>
      </c>
      <c r="AY7" s="76">
        <v>99.91</v>
      </c>
      <c r="AZ7" s="76">
        <v>61.57</v>
      </c>
      <c r="BA7" s="76">
        <v>60.82</v>
      </c>
      <c r="BB7" s="76">
        <v>63.48</v>
      </c>
      <c r="BC7" s="76">
        <v>65.510000000000005</v>
      </c>
      <c r="BD7" s="76">
        <v>72.78</v>
      </c>
      <c r="BE7" s="76">
        <v>78.430000000000007</v>
      </c>
      <c r="BF7" s="76">
        <v>1114.25</v>
      </c>
      <c r="BG7" s="76">
        <v>1119.32</v>
      </c>
      <c r="BH7" s="76">
        <v>1201.5899999999999</v>
      </c>
      <c r="BI7" s="76">
        <v>1129.8800000000001</v>
      </c>
      <c r="BJ7" s="76">
        <v>1044.26</v>
      </c>
      <c r="BK7" s="76">
        <v>867.39</v>
      </c>
      <c r="BL7" s="76">
        <v>920.83</v>
      </c>
      <c r="BM7" s="76">
        <v>874.02</v>
      </c>
      <c r="BN7" s="76">
        <v>827.43</v>
      </c>
      <c r="BO7" s="76">
        <v>790.32</v>
      </c>
      <c r="BP7" s="76">
        <v>630.82000000000005</v>
      </c>
      <c r="BQ7" s="76">
        <v>99.66</v>
      </c>
      <c r="BR7" s="76">
        <v>99.63</v>
      </c>
      <c r="BS7" s="76">
        <v>99.78</v>
      </c>
      <c r="BT7" s="76">
        <v>99.8</v>
      </c>
      <c r="BU7" s="76">
        <v>99.76</v>
      </c>
      <c r="BV7" s="76">
        <v>100.91</v>
      </c>
      <c r="BW7" s="76">
        <v>99.82</v>
      </c>
      <c r="BX7" s="76">
        <v>100.32</v>
      </c>
      <c r="BY7" s="76">
        <v>99.71</v>
      </c>
      <c r="BZ7" s="76">
        <v>98.7</v>
      </c>
      <c r="CA7" s="76">
        <v>97.81</v>
      </c>
      <c r="CB7" s="76">
        <v>171.28</v>
      </c>
      <c r="CC7" s="76">
        <v>172.3</v>
      </c>
      <c r="CD7" s="76">
        <v>181.3</v>
      </c>
      <c r="CE7" s="76">
        <v>195.26</v>
      </c>
      <c r="CF7" s="76">
        <v>196.2</v>
      </c>
      <c r="CG7" s="76">
        <v>158.04</v>
      </c>
      <c r="CH7" s="76">
        <v>156.77000000000001</v>
      </c>
      <c r="CI7" s="76">
        <v>157.63999999999999</v>
      </c>
      <c r="CJ7" s="76">
        <v>159.59</v>
      </c>
      <c r="CK7" s="76">
        <v>160.65</v>
      </c>
      <c r="CL7" s="76">
        <v>138.75</v>
      </c>
      <c r="CM7" s="76">
        <v>40.93</v>
      </c>
      <c r="CN7" s="76">
        <v>41.7</v>
      </c>
      <c r="CO7" s="76">
        <v>42.42</v>
      </c>
      <c r="CP7" s="76">
        <v>42.38</v>
      </c>
      <c r="CQ7" s="76">
        <v>43.7</v>
      </c>
      <c r="CR7" s="76">
        <v>66.78</v>
      </c>
      <c r="CS7" s="76">
        <v>67</v>
      </c>
      <c r="CT7" s="76">
        <v>66.650000000000006</v>
      </c>
      <c r="CU7" s="76">
        <v>64.45</v>
      </c>
      <c r="CV7" s="76">
        <v>65.11</v>
      </c>
      <c r="CW7" s="76">
        <v>58.94</v>
      </c>
      <c r="CX7" s="76">
        <v>90.35</v>
      </c>
      <c r="CY7" s="76">
        <v>90.61</v>
      </c>
      <c r="CZ7" s="76">
        <v>90.68</v>
      </c>
      <c r="DA7" s="76">
        <v>90.84</v>
      </c>
      <c r="DB7" s="76">
        <v>90.75</v>
      </c>
      <c r="DC7" s="76">
        <v>94.06</v>
      </c>
      <c r="DD7" s="76">
        <v>94.41</v>
      </c>
      <c r="DE7" s="76">
        <v>94.43</v>
      </c>
      <c r="DF7" s="76">
        <v>94.58</v>
      </c>
      <c r="DG7" s="76">
        <v>94.69</v>
      </c>
      <c r="DH7" s="76">
        <v>95.91</v>
      </c>
      <c r="DI7" s="76">
        <v>8.08</v>
      </c>
      <c r="DJ7" s="76">
        <v>11.47</v>
      </c>
      <c r="DK7" s="76">
        <v>14.44</v>
      </c>
      <c r="DL7" s="76">
        <v>17.23</v>
      </c>
      <c r="DM7" s="76">
        <v>19.88</v>
      </c>
      <c r="DN7" s="76">
        <v>34.33</v>
      </c>
      <c r="DO7" s="76">
        <v>34.15</v>
      </c>
      <c r="DP7" s="76">
        <v>35.53</v>
      </c>
      <c r="DQ7" s="76">
        <v>37.51</v>
      </c>
      <c r="DR7" s="76">
        <v>38.869999999999997</v>
      </c>
      <c r="DS7" s="76">
        <v>41.09</v>
      </c>
      <c r="DT7" s="76">
        <v>0</v>
      </c>
      <c r="DU7" s="76">
        <v>0.21</v>
      </c>
      <c r="DV7" s="76">
        <v>0.36</v>
      </c>
      <c r="DW7" s="76">
        <v>0.75</v>
      </c>
      <c r="DX7" s="76">
        <v>1.25</v>
      </c>
      <c r="DY7" s="76">
        <v>5.1100000000000003</v>
      </c>
      <c r="DZ7" s="76">
        <v>5.18</v>
      </c>
      <c r="EA7" s="76">
        <v>6.01</v>
      </c>
      <c r="EB7" s="76">
        <v>6.84</v>
      </c>
      <c r="EC7" s="76">
        <v>7.69</v>
      </c>
      <c r="ED7" s="76">
        <v>8.68</v>
      </c>
      <c r="EE7" s="76">
        <v>0</v>
      </c>
      <c r="EF7" s="76">
        <v>5.e-002</v>
      </c>
      <c r="EG7" s="76">
        <v>2.e-002</v>
      </c>
      <c r="EH7" s="76">
        <v>2.e-002</v>
      </c>
      <c r="EI7" s="76">
        <v>2.e-002</v>
      </c>
      <c r="EJ7" s="76">
        <v>0.21</v>
      </c>
      <c r="EK7" s="76">
        <v>0.33</v>
      </c>
      <c r="EL7" s="76">
        <v>0.22</v>
      </c>
      <c r="EM7" s="76">
        <v>0.23</v>
      </c>
      <c r="EN7" s="76">
        <v>0.18</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石原 浩樹</cp:lastModifiedBy>
  <dcterms:created xsi:type="dcterms:W3CDTF">2025-01-24T07:05:15Z</dcterms:created>
  <dcterms:modified xsi:type="dcterms:W3CDTF">2025-01-30T00:20:34Z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2025-01-30T00:20:34Z</vt:filetime>
  </property>
</Properties>
</file>