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4w4+b3QosKIK/Gbt111S6xq5HduuqfHfqXPlodT2s4dfx8a0D5b8pP98qUQHrkQ1eG0OuIrhROF4if8cYnG1Q==" workbookSaltValue="RAr8XkbKeOlwkI/3wHU5Mw=="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<sst xmlns="http://schemas.openxmlformats.org/spreadsheetml/2006/main" xmlns:r="http://schemas.openxmlformats.org/officeDocument/2006/relationships" count="122" uniqueCount="122">
  <si>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2. 資産等の状況</t>
  </si>
  <si>
    <t xml:space="preserve">　令和元年度に完了した大規模改修工事に係る起債に伴い、令和２年度企業債残高対料金収入比率が上昇したが、起債の償還が進み、現在は減少傾向にある。
　地下駐車場の躯体そのものは問題ないが、建設から25年以上が経過し、各種設備の老朽化が進んでいるため、今後計画的に修繕・改修を行う必要がある。
</t>
    <rPh sb="60" eb="62">
      <t>ゲンザイ</t>
    </rPh>
    <rPh sb="63" eb="67">
      <t>ゲンシ</t>
    </rPh>
    <phoneticPr fontId="1"/>
  </si>
  <si>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</si>
  <si>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</si>
  <si>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</si>
  <si>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</si>
  <si>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t>
  </si>
  <si>
    <t>業種CD</t>
    <rPh sb="0" eb="2">
      <t>ギョウシュ</t>
    </rPh>
    <phoneticPr fontId="1"/>
  </si>
  <si>
    <t>管理者の情報</t>
    <rPh sb="0" eb="3">
      <t>カンリシャ</t>
    </rPh>
    <rPh sb="4" eb="6">
      <t>ジョウホウ</t>
    </rPh>
    <phoneticPr fontId="1"/>
  </si>
  <si>
    <t>④売上高ＧＯＰ比率(％)</t>
  </si>
  <si>
    <t>事業CD</t>
    <rPh sb="0" eb="2">
      <t>ジギョウ</t>
    </rPh>
    <phoneticPr fontId="1"/>
  </si>
  <si>
    <t>業務名</t>
    <rPh sb="2" eb="3">
      <t>メイ</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</si>
  <si>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</si>
  <si>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</si>
  <si>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</si>
  <si>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</si>
  <si>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</si>
  <si>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</si>
  <si>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</si>
  <si>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</si>
  <si>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</si>
  <si>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</si>
  <si>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</si>
  <si>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</si>
  <si>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</si>
  <si>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</si>
  <si>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</si>
  <si>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</si>
  <si>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</si>
  <si>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</si>
  <si>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</si>
  <si>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</si>
  <si>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</si>
  <si>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</si>
  <si>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</si>
  <si>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</si>
  <si>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</si>
  <si>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</si>
  <si>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</si>
  <si>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</si>
  <si>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</si>
  <si>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</si>
  <si>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</si>
  <si>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</si>
  <si>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</si>
  <si>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</si>
  <si>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</si>
  <si>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</si>
  <si>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</si>
  <si>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</si>
  <si>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</si>
  <si>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</si>
  <si>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</si>
  <si>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</si>
  <si>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</si>
  <si>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</si>
  <si>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</si>
  <si>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</si>
  <si>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</si>
  <si>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</si>
  <si>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</si>
  <si>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</si>
  <si>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</si>
  <si>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</si>
  <si>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</si>
  <si>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</si>
  <si>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</si>
  <si>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</si>
  <si>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</si>
  <si>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</si>
  <si>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</si>
  <si>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</si>
  <si>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</si>
  <si>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</si>
  <si>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</si>
  <si>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</si>
  <si>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</si>
  <si>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</si>
  <si>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</si>
  <si>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</si>
  <si>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</si>
  <si>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</si>
  <si>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</si>
  <si>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</si>
  <si>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</si>
  <si>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</si>
  <si>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</si>
  <si>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</si>
  <si>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</si>
  <si>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</si>
  <si>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</si>
  <si>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</si>
  <si>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</si>
  <si>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</si>
  <si>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</si>
  <si>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</si>
  <si>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</si>
  <si>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</si>
  <si>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</si>
  <si>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</si>
  <si>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</si>
  <si>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</si>
  <si>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</si>
  <si>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</si>
  <si>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</si>
  <si>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米子市</t>
  </si>
  <si>
    <t>米子駅前地下駐車場</t>
  </si>
  <si>
    <t>都市計画駐車場 届出駐車場</t>
  </si>
  <si>
    <t>法非適用</t>
  </si>
  <si>
    <t>駐車場整備事業</t>
  </si>
  <si>
    <t>Ａ２Ｂ１</t>
  </si>
  <si>
    <t>該当数値なし</t>
  </si>
  <si>
    <t>地下式</t>
  </si>
  <si>
    <t>駅</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</si>
  <si>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</si>
  <si>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</si>
  <si>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</si>
  <si>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</si>
  <si>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</si>
  <si>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当駐車場は、米子駅利用者の利用が大半であり、令和５年度は、新型コロナウイルス感染症の５類感染症移行や米子駅南北自由通路の開通により駅利用者が増加し、稼働率は良化した。
　類似施設と比較しても、高い稼働率であり、当該エリアの駐車場需要を満たすものではあるが、入場から３０分間無料としているため、稼働率が必ずしも収益に結びついていない状況である。</t>
  </si>
  <si>
    <t>　新型コロナウイルス感染症の影響により、厳しい経営状況が続いていたが、新型コロナウイルス感染症の５類感染症移行や米子駅南北自由通路の開通により駅利用者とともに駐車場利用者が増加し、現在は経営状況が改善傾向にある。
　当駐車場は収益性が乏しく、地下式であり、また駅前の混雑緩和と利便性向上を目的とした都市計画上の道路附属物であるため、民間譲渡や転用には適さないと考えられる。また駐車場需要は高いことから、引き続き設置目的の達成のため、公営駐車場として経営をする必要がある。
　今後は、経営戦略を基に指定管理者制度を活用しながら、経営の効率化や利用促進を図るとともに、令和４年度から実施している、資本的収入となる一般会計からの繰入を引き続き行い、安定的な経営に努めていく必要がある。</t>
    <rPh sb="79" eb="82">
      <t>チュウシャジョウ</t>
    </rPh>
    <rPh sb="82" eb="85">
      <t>リヨウシャ</t>
    </rPh>
    <rPh sb="86" eb="88">
      <t>ゾウカ</t>
    </rPh>
    <rPh sb="90" eb="92">
      <t>ゲンザイ</t>
    </rPh>
    <rPh sb="93" eb="97">
      <t>ケイエイ</t>
    </rPh>
    <rPh sb="98" eb="100">
      <t>カイゼン</t>
    </rPh>
    <rPh sb="100" eb="102">
      <t>ケイコウ</t>
    </rPh>
    <phoneticPr fontId="1"/>
  </si>
  <si>
    <t>　令和元年度に大規模改修工事が完了し、令和２年度以降は収益の改善を見込んでいたが、新型コロナウイルス感染症の影響により、利用者が回復することなく、各指標の多くが悪化した。令和４年度は新型コロナウイルス感染症の影響が少なくなり、各指標の良化が多く見られた。また、令和５年度には新型コロナウイルス感染症の５類感染症移行や米子駅南北自由通路の開通による駅利用者増加に伴う利用料金収入増加により、各指標が更に良化した。
　しかし、当駐車場の傾向として、地下式であるため維持管理経費が大きく、料金収入で賄えず、慢性的に他の駐車場の収益に頼っている状況である。
　また、今後各指標が良化する見込みではあるが、令和４年度、令和５年度と大規模改修の起債の償還が続けて開始となり、経営の見通しは楽観視できる状況ではない。まずは単体で黒字経営とすることを目標に、引き続き経営努力に努める必要がある。</t>
    <rPh sb="130" eb="132">
      <t>レイワ</t>
    </rPh>
    <rPh sb="133" eb="135">
      <t>ネンド</t>
    </rPh>
    <rPh sb="137" eb="139">
      <t>シンガタ</t>
    </rPh>
    <rPh sb="142" eb="149">
      <t>ウイルスカンセンショウ</t>
    </rPh>
    <rPh sb="151" eb="152">
      <t>ルイ</t>
    </rPh>
    <rPh sb="152" eb="157">
      <t>カンセンシ</t>
    </rPh>
    <rPh sb="158" eb="165">
      <t>ヨナゴエキナンボクジユウ</t>
    </rPh>
    <rPh sb="165" eb="167">
      <t>ツウロ</t>
    </rPh>
    <rPh sb="168" eb="170">
      <t>カイツウ</t>
    </rPh>
    <rPh sb="173" eb="174">
      <t>エキ</t>
    </rPh>
    <rPh sb="174" eb="177">
      <t>リヨウシャ</t>
    </rPh>
    <rPh sb="177" eb="179">
      <t>ゾウカ</t>
    </rPh>
    <rPh sb="180" eb="181">
      <t>トモナ</t>
    </rPh>
    <rPh sb="182" eb="186">
      <t>リヨウリョウキン</t>
    </rPh>
    <rPh sb="186" eb="188">
      <t>シュウニュウ</t>
    </rPh>
    <rPh sb="188" eb="190">
      <t>ゾウカ</t>
    </rPh>
    <rPh sb="194" eb="195">
      <t>カク</t>
    </rPh>
    <rPh sb="195" eb="197">
      <t>シヒョウ</t>
    </rPh>
    <rPh sb="198" eb="199">
      <t>サラ</t>
    </rPh>
    <rPh sb="200" eb="202">
      <t>リョウカ</t>
    </rPh>
    <rPh sb="304" eb="306">
      <t>レイワ</t>
    </rPh>
    <rPh sb="307" eb="309">
      <t>ネンド</t>
    </rPh>
    <rPh sb="322" eb="323">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</si>
</sst>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43.5</c:v>
                </c:pt>
                <c:pt idx="1">
                  <c:v>51</c:v>
                </c:pt>
                <c:pt idx="2">
                  <c:v>39.1</c:v>
                </c:pt>
                <c:pt idx="3">
                  <c:v>64.5</c:v>
                </c:pt>
                <c:pt idx="4">
                  <c:v>87.9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121.8</c:v>
                </c:pt>
                <c:pt idx="1">
                  <c:v>111.3</c:v>
                </c:pt>
                <c:pt idx="2">
                  <c:v>158.80000000000001</c:v>
                </c:pt>
                <c:pt idx="3">
                  <c:v>120.9</c:v>
                </c:pt>
                <c:pt idx="4">
                  <c:v>123.1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179.3</c:v>
                </c:pt>
                <c:pt idx="1">
                  <c:v>240.9</c:v>
                </c:pt>
                <c:pt idx="2">
                  <c:v>201.5</c:v>
                </c:pt>
                <c:pt idx="3">
                  <c:v>109.6</c:v>
                </c:pt>
                <c:pt idx="4">
                  <c:v>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163.69999999999999</c:v>
                </c:pt>
                <c:pt idx="1">
                  <c:v>88</c:v>
                </c:pt>
                <c:pt idx="2">
                  <c:v>77.3</c:v>
                </c:pt>
                <c:pt idx="3">
                  <c:v>51.8</c:v>
                </c:pt>
                <c:pt idx="4">
                  <c:v>45.3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8930252766"/>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0.4</c:v>
                </c:pt>
                <c:pt idx="1">
                  <c:v>1.1000000000000001</c:v>
                </c:pt>
                <c:pt idx="2">
                  <c:v>0.9</c:v>
                </c:pt>
                <c:pt idx="3">
                  <c:v>1</c:v>
                </c:pt>
                <c:pt idx="4">
                  <c:v>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6.5</c:v>
                </c:pt>
                <c:pt idx="1">
                  <c:v>10.1</c:v>
                </c:pt>
                <c:pt idx="2">
                  <c:v>8.6</c:v>
                </c:pt>
                <c:pt idx="3">
                  <c:v>7.6</c:v>
                </c:pt>
                <c:pt idx="4">
                  <c:v>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c:v>
                </c:pt>
                <c:pt idx="1">
                  <c:v>5</c:v>
                </c:pt>
                <c:pt idx="2">
                  <c:v>4</c:v>
                </c:pt>
                <c:pt idx="3">
                  <c:v>3</c:v>
                </c:pt>
                <c:pt idx="4">
                  <c:v>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54</c:v>
                </c:pt>
                <c:pt idx="1">
                  <c:v>654</c:v>
                </c:pt>
                <c:pt idx="2">
                  <c:v>2466</c:v>
                </c:pt>
                <c:pt idx="3">
                  <c:v>58</c:v>
                </c:pt>
                <c:pt idx="4">
                  <c:v>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323.5</c:v>
                </c:pt>
                <c:pt idx="1">
                  <c:v>195.1</c:v>
                </c:pt>
                <c:pt idx="2">
                  <c:v>215.7</c:v>
                </c:pt>
                <c:pt idx="3">
                  <c:v>310.8</c:v>
                </c:pt>
                <c:pt idx="4">
                  <c:v>417.6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184.2</c:v>
                </c:pt>
                <c:pt idx="1">
                  <c:v>153.80000000000001</c:v>
                </c:pt>
                <c:pt idx="2">
                  <c:v>163.5</c:v>
                </c:pt>
                <c:pt idx="3">
                  <c:v>178.3</c:v>
                </c:pt>
                <c:pt idx="4">
                  <c:v>181.9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7095300137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-175.3</c:v>
                </c:pt>
                <c:pt idx="1">
                  <c:v>-177.3</c:v>
                </c:pt>
                <c:pt idx="2">
                  <c:v>-200.7</c:v>
                </c:pt>
                <c:pt idx="3">
                  <c:v>-35.5</c:v>
                </c:pt>
                <c:pt idx="4">
                  <c:v>16.899999999999999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2.2000000000000002</c:v>
                </c:pt>
                <c:pt idx="1">
                  <c:v>-81</c:v>
                </c:pt>
                <c:pt idx="2">
                  <c:v>-25.1</c:v>
                </c:pt>
                <c:pt idx="3">
                  <c:v>-18</c:v>
                </c:pt>
                <c:pt idx="4">
                  <c:v>-20.7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5053909628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-20560</c:v>
                </c:pt>
                <c:pt idx="1">
                  <c:v>-12784</c:v>
                </c:pt>
                <c:pt idx="2">
                  <c:v>-21047</c:v>
                </c:pt>
                <c:pt idx="3">
                  <c:v>-6428</c:v>
                </c:pt>
                <c:pt idx="4">
                  <c:v>5731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16100</c:v>
                </c:pt>
                <c:pt idx="1">
                  <c:v>4836</c:v>
                </c:pt>
                <c:pt idx="2">
                  <c:v>37213</c:v>
                </c:pt>
                <c:pt idx="3">
                  <c:v>17293</c:v>
                </c:pt>
                <c:pt idx="4">
                  <c:v>15316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SheetLayoutView="70" workbookViewId="0">
      <selection activeCell="B6" sqref="B6:GX6"/>
    </sheetView>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鳥取県米子市　米子駅前地下駐車場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11</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3</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17</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8</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16</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18</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14</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19</v>
      </c>
      <c r="NE7" s="86"/>
      <c r="NF7" s="86"/>
      <c r="NG7" s="86"/>
      <c r="NH7" s="86"/>
      <c r="NI7" s="86"/>
      <c r="NJ7" s="86"/>
      <c r="NK7" s="86"/>
      <c r="NL7" s="86"/>
      <c r="NM7" s="86"/>
      <c r="NN7" s="86"/>
      <c r="NO7" s="86"/>
      <c r="NP7" s="86"/>
      <c r="NQ7" s="97"/>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Ａ２Ｂ１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6133</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21</v>
      </c>
      <c r="NE8" s="87"/>
      <c r="NF8" s="94" t="s">
        <v>23</v>
      </c>
      <c r="NG8" s="94"/>
      <c r="NH8" s="94"/>
      <c r="NI8" s="94"/>
      <c r="NJ8" s="94"/>
      <c r="NK8" s="94"/>
      <c r="NL8" s="94"/>
      <c r="NM8" s="94"/>
      <c r="NN8" s="94"/>
      <c r="NO8" s="94"/>
      <c r="NP8" s="94"/>
      <c r="NQ8" s="98"/>
    </row>
    <row r="9" spans="1:382"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28</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29</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32</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34</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36</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40</v>
      </c>
      <c r="NE9" s="88"/>
      <c r="NF9" s="95" t="s">
        <v>42</v>
      </c>
      <c r="NG9" s="95"/>
      <c r="NH9" s="95"/>
      <c r="NI9" s="95"/>
      <c r="NJ9" s="95"/>
      <c r="NK9" s="95"/>
      <c r="NL9" s="95"/>
      <c r="NM9" s="95"/>
      <c r="NN9" s="95"/>
      <c r="NO9" s="95"/>
      <c r="NP9" s="95"/>
      <c r="NQ9" s="99"/>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107</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地下式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102</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9"/>
      <c r="NF10" s="96" t="s">
        <v>44</v>
      </c>
      <c r="NG10" s="96"/>
      <c r="NH10" s="96"/>
      <c r="NI10" s="96"/>
      <c r="NJ10" s="96"/>
      <c r="NK10" s="96"/>
      <c r="NL10" s="96"/>
      <c r="NM10" s="96"/>
      <c r="NN10" s="96"/>
      <c r="NO10" s="96"/>
      <c r="NP10" s="96"/>
      <c r="NQ10" s="100"/>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47</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50</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52</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4</v>
      </c>
      <c r="NE14" s="90"/>
      <c r="NF14" s="90"/>
      <c r="NG14" s="90"/>
      <c r="NH14" s="90"/>
      <c r="NI14" s="90"/>
      <c r="NJ14" s="90"/>
      <c r="NK14" s="90"/>
      <c r="NL14" s="90"/>
      <c r="NM14" s="90"/>
      <c r="NN14" s="90"/>
      <c r="NO14" s="90"/>
      <c r="NP14" s="90"/>
      <c r="NQ14" s="90"/>
      <c r="NR14" s="101"/>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121</v>
      </c>
      <c r="NE15" s="91"/>
      <c r="NF15" s="91"/>
      <c r="NG15" s="91"/>
      <c r="NH15" s="91"/>
      <c r="NI15" s="91"/>
      <c r="NJ15" s="91"/>
      <c r="NK15" s="91"/>
      <c r="NL15" s="91"/>
      <c r="NM15" s="91"/>
      <c r="NN15" s="91"/>
      <c r="NO15" s="91"/>
      <c r="NP15" s="91"/>
      <c r="NQ15" s="91"/>
      <c r="NR15" s="102"/>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1"/>
      <c r="NF16" s="91"/>
      <c r="NG16" s="91"/>
      <c r="NH16" s="91"/>
      <c r="NI16" s="91"/>
      <c r="NJ16" s="91"/>
      <c r="NK16" s="91"/>
      <c r="NL16" s="91"/>
      <c r="NM16" s="91"/>
      <c r="NN16" s="91"/>
      <c r="NO16" s="91"/>
      <c r="NP16" s="91"/>
      <c r="NQ16" s="91"/>
      <c r="NR16" s="102"/>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1"/>
      <c r="NF17" s="91"/>
      <c r="NG17" s="91"/>
      <c r="NH17" s="91"/>
      <c r="NI17" s="91"/>
      <c r="NJ17" s="91"/>
      <c r="NK17" s="91"/>
      <c r="NL17" s="91"/>
      <c r="NM17" s="91"/>
      <c r="NN17" s="91"/>
      <c r="NO17" s="91"/>
      <c r="NP17" s="91"/>
      <c r="NQ17" s="91"/>
      <c r="NR17" s="102"/>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1"/>
      <c r="NF18" s="91"/>
      <c r="NG18" s="91"/>
      <c r="NH18" s="91"/>
      <c r="NI18" s="91"/>
      <c r="NJ18" s="91"/>
      <c r="NK18" s="91"/>
      <c r="NL18" s="91"/>
      <c r="NM18" s="91"/>
      <c r="NN18" s="91"/>
      <c r="NO18" s="91"/>
      <c r="NP18" s="91"/>
      <c r="NQ18" s="91"/>
      <c r="NR18" s="102"/>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1"/>
      <c r="NF19" s="91"/>
      <c r="NG19" s="91"/>
      <c r="NH19" s="91"/>
      <c r="NI19" s="91"/>
      <c r="NJ19" s="91"/>
      <c r="NK19" s="91"/>
      <c r="NL19" s="91"/>
      <c r="NM19" s="91"/>
      <c r="NN19" s="91"/>
      <c r="NO19" s="91"/>
      <c r="NP19" s="91"/>
      <c r="NQ19" s="91"/>
      <c r="NR19" s="102"/>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1"/>
      <c r="NF20" s="91"/>
      <c r="NG20" s="91"/>
      <c r="NH20" s="91"/>
      <c r="NI20" s="91"/>
      <c r="NJ20" s="91"/>
      <c r="NK20" s="91"/>
      <c r="NL20" s="91"/>
      <c r="NM20" s="91"/>
      <c r="NN20" s="91"/>
      <c r="NO20" s="91"/>
      <c r="NP20" s="91"/>
      <c r="NQ20" s="91"/>
      <c r="NR20" s="102"/>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1"/>
      <c r="NF21" s="91"/>
      <c r="NG21" s="91"/>
      <c r="NH21" s="91"/>
      <c r="NI21" s="91"/>
      <c r="NJ21" s="91"/>
      <c r="NK21" s="91"/>
      <c r="NL21" s="91"/>
      <c r="NM21" s="91"/>
      <c r="NN21" s="91"/>
      <c r="NO21" s="91"/>
      <c r="NP21" s="91"/>
      <c r="NQ21" s="91"/>
      <c r="NR21" s="102"/>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1"/>
      <c r="NF22" s="91"/>
      <c r="NG22" s="91"/>
      <c r="NH22" s="91"/>
      <c r="NI22" s="91"/>
      <c r="NJ22" s="91"/>
      <c r="NK22" s="91"/>
      <c r="NL22" s="91"/>
      <c r="NM22" s="91"/>
      <c r="NN22" s="91"/>
      <c r="NO22" s="91"/>
      <c r="NP22" s="91"/>
      <c r="NQ22" s="91"/>
      <c r="NR22" s="102"/>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1"/>
      <c r="NF23" s="91"/>
      <c r="NG23" s="91"/>
      <c r="NH23" s="91"/>
      <c r="NI23" s="91"/>
      <c r="NJ23" s="91"/>
      <c r="NK23" s="91"/>
      <c r="NL23" s="91"/>
      <c r="NM23" s="91"/>
      <c r="NN23" s="91"/>
      <c r="NO23" s="91"/>
      <c r="NP23" s="91"/>
      <c r="NQ23" s="91"/>
      <c r="NR23" s="102"/>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1"/>
      <c r="NF24" s="91"/>
      <c r="NG24" s="91"/>
      <c r="NH24" s="91"/>
      <c r="NI24" s="91"/>
      <c r="NJ24" s="91"/>
      <c r="NK24" s="91"/>
      <c r="NL24" s="91"/>
      <c r="NM24" s="91"/>
      <c r="NN24" s="91"/>
      <c r="NO24" s="91"/>
      <c r="NP24" s="91"/>
      <c r="NQ24" s="91"/>
      <c r="NR24" s="102"/>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1"/>
      <c r="NF25" s="91"/>
      <c r="NG25" s="91"/>
      <c r="NH25" s="91"/>
      <c r="NI25" s="91"/>
      <c r="NJ25" s="91"/>
      <c r="NK25" s="91"/>
      <c r="NL25" s="91"/>
      <c r="NM25" s="91"/>
      <c r="NN25" s="91"/>
      <c r="NO25" s="91"/>
      <c r="NP25" s="91"/>
      <c r="NQ25" s="91"/>
      <c r="NR25" s="102"/>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1"/>
      <c r="NF26" s="91"/>
      <c r="NG26" s="91"/>
      <c r="NH26" s="91"/>
      <c r="NI26" s="91"/>
      <c r="NJ26" s="91"/>
      <c r="NK26" s="91"/>
      <c r="NL26" s="91"/>
      <c r="NM26" s="91"/>
      <c r="NN26" s="91"/>
      <c r="NO26" s="91"/>
      <c r="NP26" s="91"/>
      <c r="NQ26" s="91"/>
      <c r="NR26" s="102"/>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1"/>
      <c r="NF27" s="91"/>
      <c r="NG27" s="91"/>
      <c r="NH27" s="91"/>
      <c r="NI27" s="91"/>
      <c r="NJ27" s="91"/>
      <c r="NK27" s="91"/>
      <c r="NL27" s="91"/>
      <c r="NM27" s="91"/>
      <c r="NN27" s="91"/>
      <c r="NO27" s="91"/>
      <c r="NP27" s="91"/>
      <c r="NQ27" s="91"/>
      <c r="NR27" s="102"/>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1"/>
      <c r="NF28" s="91"/>
      <c r="NG28" s="91"/>
      <c r="NH28" s="91"/>
      <c r="NI28" s="91"/>
      <c r="NJ28" s="91"/>
      <c r="NK28" s="91"/>
      <c r="NL28" s="91"/>
      <c r="NM28" s="91"/>
      <c r="NN28" s="91"/>
      <c r="NO28" s="91"/>
      <c r="NP28" s="91"/>
      <c r="NQ28" s="91"/>
      <c r="NR28" s="102"/>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1"/>
      <c r="NF29" s="91"/>
      <c r="NG29" s="91"/>
      <c r="NH29" s="91"/>
      <c r="NI29" s="91"/>
      <c r="NJ29" s="91"/>
      <c r="NK29" s="91"/>
      <c r="NL29" s="91"/>
      <c r="NM29" s="91"/>
      <c r="NN29" s="91"/>
      <c r="NO29" s="91"/>
      <c r="NP29" s="91"/>
      <c r="NQ29" s="91"/>
      <c r="NR29" s="102"/>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1"/>
      <c r="NF30" s="91"/>
      <c r="NG30" s="91"/>
      <c r="NH30" s="91"/>
      <c r="NI30" s="91"/>
      <c r="NJ30" s="91"/>
      <c r="NK30" s="91"/>
      <c r="NL30" s="91"/>
      <c r="NM30" s="91"/>
      <c r="NN30" s="91"/>
      <c r="NO30" s="91"/>
      <c r="NP30" s="91"/>
      <c r="NQ30" s="91"/>
      <c r="NR30" s="102"/>
    </row>
    <row r="31" spans="1:382" ht="13.5" customHeight="1">
      <c r="A31" s="2"/>
      <c r="B31" s="12"/>
      <c r="C31" s="2"/>
      <c r="D31" s="2"/>
      <c r="E31" s="2"/>
      <c r="F31" s="2"/>
      <c r="I31" s="25"/>
      <c r="J31" s="27" t="s">
        <v>2</v>
      </c>
      <c r="K31" s="28"/>
      <c r="L31" s="28"/>
      <c r="M31" s="28"/>
      <c r="N31" s="28"/>
      <c r="O31" s="28"/>
      <c r="P31" s="28"/>
      <c r="Q31" s="28"/>
      <c r="R31" s="28"/>
      <c r="S31" s="28"/>
      <c r="T31" s="35"/>
      <c r="U31" s="37">
        <f>データ!Y7</f>
        <v>43.5</v>
      </c>
      <c r="V31" s="37"/>
      <c r="W31" s="37"/>
      <c r="X31" s="37"/>
      <c r="Y31" s="37"/>
      <c r="Z31" s="37"/>
      <c r="AA31" s="37"/>
      <c r="AB31" s="37"/>
      <c r="AC31" s="37"/>
      <c r="AD31" s="37"/>
      <c r="AE31" s="37"/>
      <c r="AF31" s="37"/>
      <c r="AG31" s="37"/>
      <c r="AH31" s="37"/>
      <c r="AI31" s="37"/>
      <c r="AJ31" s="37"/>
      <c r="AK31" s="37"/>
      <c r="AL31" s="37"/>
      <c r="AM31" s="37"/>
      <c r="AN31" s="37">
        <f>データ!Z7</f>
        <v>51</v>
      </c>
      <c r="AO31" s="37"/>
      <c r="AP31" s="37"/>
      <c r="AQ31" s="37"/>
      <c r="AR31" s="37"/>
      <c r="AS31" s="37"/>
      <c r="AT31" s="37"/>
      <c r="AU31" s="37"/>
      <c r="AV31" s="37"/>
      <c r="AW31" s="37"/>
      <c r="AX31" s="37"/>
      <c r="AY31" s="37"/>
      <c r="AZ31" s="37"/>
      <c r="BA31" s="37"/>
      <c r="BB31" s="37"/>
      <c r="BC31" s="37"/>
      <c r="BD31" s="37"/>
      <c r="BE31" s="37"/>
      <c r="BF31" s="37"/>
      <c r="BG31" s="37">
        <f>データ!AA7</f>
        <v>39.1</v>
      </c>
      <c r="BH31" s="37"/>
      <c r="BI31" s="37"/>
      <c r="BJ31" s="37"/>
      <c r="BK31" s="37"/>
      <c r="BL31" s="37"/>
      <c r="BM31" s="37"/>
      <c r="BN31" s="37"/>
      <c r="BO31" s="37"/>
      <c r="BP31" s="37"/>
      <c r="BQ31" s="37"/>
      <c r="BR31" s="37"/>
      <c r="BS31" s="37"/>
      <c r="BT31" s="37"/>
      <c r="BU31" s="37"/>
      <c r="BV31" s="37"/>
      <c r="BW31" s="37"/>
      <c r="BX31" s="37"/>
      <c r="BY31" s="37"/>
      <c r="BZ31" s="37">
        <f>データ!AB7</f>
        <v>64.5</v>
      </c>
      <c r="CA31" s="37"/>
      <c r="CB31" s="37"/>
      <c r="CC31" s="37"/>
      <c r="CD31" s="37"/>
      <c r="CE31" s="37"/>
      <c r="CF31" s="37"/>
      <c r="CG31" s="37"/>
      <c r="CH31" s="37"/>
      <c r="CI31" s="37"/>
      <c r="CJ31" s="37"/>
      <c r="CK31" s="37"/>
      <c r="CL31" s="37"/>
      <c r="CM31" s="37"/>
      <c r="CN31" s="37"/>
      <c r="CO31" s="37"/>
      <c r="CP31" s="37"/>
      <c r="CQ31" s="37"/>
      <c r="CR31" s="37"/>
      <c r="CS31" s="37">
        <f>データ!AC7</f>
        <v>87.9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0.4</v>
      </c>
      <c r="EM31" s="37"/>
      <c r="EN31" s="37"/>
      <c r="EO31" s="37"/>
      <c r="EP31" s="37"/>
      <c r="EQ31" s="37"/>
      <c r="ER31" s="37"/>
      <c r="ES31" s="37"/>
      <c r="ET31" s="37"/>
      <c r="EU31" s="37"/>
      <c r="EV31" s="37"/>
      <c r="EW31" s="37"/>
      <c r="EX31" s="37"/>
      <c r="EY31" s="37"/>
      <c r="EZ31" s="37"/>
      <c r="FA31" s="37"/>
      <c r="FB31" s="37"/>
      <c r="FC31" s="37"/>
      <c r="FD31" s="37"/>
      <c r="FE31" s="37">
        <f>データ!AK7</f>
        <v>1.1000000000000001</v>
      </c>
      <c r="FF31" s="37"/>
      <c r="FG31" s="37"/>
      <c r="FH31" s="37"/>
      <c r="FI31" s="37"/>
      <c r="FJ31" s="37"/>
      <c r="FK31" s="37"/>
      <c r="FL31" s="37"/>
      <c r="FM31" s="37"/>
      <c r="FN31" s="37"/>
      <c r="FO31" s="37"/>
      <c r="FP31" s="37"/>
      <c r="FQ31" s="37"/>
      <c r="FR31" s="37"/>
      <c r="FS31" s="37"/>
      <c r="FT31" s="37"/>
      <c r="FU31" s="37"/>
      <c r="FV31" s="37"/>
      <c r="FW31" s="37"/>
      <c r="FX31" s="37">
        <f>データ!AL7</f>
        <v>0.9</v>
      </c>
      <c r="FY31" s="37"/>
      <c r="FZ31" s="37"/>
      <c r="GA31" s="37"/>
      <c r="GB31" s="37"/>
      <c r="GC31" s="37"/>
      <c r="GD31" s="37"/>
      <c r="GE31" s="37"/>
      <c r="GF31" s="37"/>
      <c r="GG31" s="37"/>
      <c r="GH31" s="37"/>
      <c r="GI31" s="37"/>
      <c r="GJ31" s="37"/>
      <c r="GK31" s="37"/>
      <c r="GL31" s="37"/>
      <c r="GM31" s="37"/>
      <c r="GN31" s="37"/>
      <c r="GO31" s="37"/>
      <c r="GP31" s="37"/>
      <c r="GQ31" s="37">
        <f>データ!AM7</f>
        <v>1</v>
      </c>
      <c r="GR31" s="37"/>
      <c r="GS31" s="37"/>
      <c r="GT31" s="37"/>
      <c r="GU31" s="37"/>
      <c r="GV31" s="37"/>
      <c r="GW31" s="37"/>
      <c r="GX31" s="37"/>
      <c r="GY31" s="37"/>
      <c r="GZ31" s="37"/>
      <c r="HA31" s="37"/>
      <c r="HB31" s="37"/>
      <c r="HC31" s="37"/>
      <c r="HD31" s="37"/>
      <c r="HE31" s="37"/>
      <c r="HF31" s="37"/>
      <c r="HG31" s="37"/>
      <c r="HH31" s="37"/>
      <c r="HI31" s="37"/>
      <c r="HJ31" s="37">
        <f>データ!AN7</f>
        <v>0.8</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323.5</v>
      </c>
      <c r="JD31" s="34"/>
      <c r="JE31" s="34"/>
      <c r="JF31" s="34"/>
      <c r="JG31" s="34"/>
      <c r="JH31" s="34"/>
      <c r="JI31" s="34"/>
      <c r="JJ31" s="34"/>
      <c r="JK31" s="34"/>
      <c r="JL31" s="34"/>
      <c r="JM31" s="34"/>
      <c r="JN31" s="34"/>
      <c r="JO31" s="34"/>
      <c r="JP31" s="34"/>
      <c r="JQ31" s="34"/>
      <c r="JR31" s="34"/>
      <c r="JS31" s="34"/>
      <c r="JT31" s="34"/>
      <c r="JU31" s="40"/>
      <c r="JV31" s="32">
        <f>データ!DL7</f>
        <v>195.1</v>
      </c>
      <c r="JW31" s="34"/>
      <c r="JX31" s="34"/>
      <c r="JY31" s="34"/>
      <c r="JZ31" s="34"/>
      <c r="KA31" s="34"/>
      <c r="KB31" s="34"/>
      <c r="KC31" s="34"/>
      <c r="KD31" s="34"/>
      <c r="KE31" s="34"/>
      <c r="KF31" s="34"/>
      <c r="KG31" s="34"/>
      <c r="KH31" s="34"/>
      <c r="KI31" s="34"/>
      <c r="KJ31" s="34"/>
      <c r="KK31" s="34"/>
      <c r="KL31" s="34"/>
      <c r="KM31" s="34"/>
      <c r="KN31" s="40"/>
      <c r="KO31" s="32">
        <f>データ!DM7</f>
        <v>215.7</v>
      </c>
      <c r="KP31" s="34"/>
      <c r="KQ31" s="34"/>
      <c r="KR31" s="34"/>
      <c r="KS31" s="34"/>
      <c r="KT31" s="34"/>
      <c r="KU31" s="34"/>
      <c r="KV31" s="34"/>
      <c r="KW31" s="34"/>
      <c r="KX31" s="34"/>
      <c r="KY31" s="34"/>
      <c r="KZ31" s="34"/>
      <c r="LA31" s="34"/>
      <c r="LB31" s="34"/>
      <c r="LC31" s="34"/>
      <c r="LD31" s="34"/>
      <c r="LE31" s="34"/>
      <c r="LF31" s="34"/>
      <c r="LG31" s="40"/>
      <c r="LH31" s="32">
        <f>データ!DN7</f>
        <v>310.8</v>
      </c>
      <c r="LI31" s="34"/>
      <c r="LJ31" s="34"/>
      <c r="LK31" s="34"/>
      <c r="LL31" s="34"/>
      <c r="LM31" s="34"/>
      <c r="LN31" s="34"/>
      <c r="LO31" s="34"/>
      <c r="LP31" s="34"/>
      <c r="LQ31" s="34"/>
      <c r="LR31" s="34"/>
      <c r="LS31" s="34"/>
      <c r="LT31" s="34"/>
      <c r="LU31" s="34"/>
      <c r="LV31" s="34"/>
      <c r="LW31" s="34"/>
      <c r="LX31" s="34"/>
      <c r="LY31" s="34"/>
      <c r="LZ31" s="40"/>
      <c r="MA31" s="32">
        <f>データ!DO7</f>
        <v>417.6</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54</v>
      </c>
      <c r="NE31" s="90"/>
      <c r="NF31" s="90"/>
      <c r="NG31" s="90"/>
      <c r="NH31" s="90"/>
      <c r="NI31" s="90"/>
      <c r="NJ31" s="90"/>
      <c r="NK31" s="90"/>
      <c r="NL31" s="90"/>
      <c r="NM31" s="90"/>
      <c r="NN31" s="90"/>
      <c r="NO31" s="90"/>
      <c r="NP31" s="90"/>
      <c r="NQ31" s="90"/>
      <c r="NR31" s="101"/>
    </row>
    <row r="32" spans="1:382" ht="13.5" customHeight="1">
      <c r="A32" s="2"/>
      <c r="B32" s="12"/>
      <c r="C32" s="2"/>
      <c r="D32" s="2"/>
      <c r="E32" s="2"/>
      <c r="F32" s="2"/>
      <c r="G32" s="2"/>
      <c r="H32" s="2"/>
      <c r="I32" s="25"/>
      <c r="J32" s="27" t="s">
        <v>55</v>
      </c>
      <c r="K32" s="28"/>
      <c r="L32" s="28"/>
      <c r="M32" s="28"/>
      <c r="N32" s="28"/>
      <c r="O32" s="28"/>
      <c r="P32" s="28"/>
      <c r="Q32" s="28"/>
      <c r="R32" s="28"/>
      <c r="S32" s="28"/>
      <c r="T32" s="35"/>
      <c r="U32" s="37">
        <f>データ!AD7</f>
        <v>121.8</v>
      </c>
      <c r="V32" s="37"/>
      <c r="W32" s="37"/>
      <c r="X32" s="37"/>
      <c r="Y32" s="37"/>
      <c r="Z32" s="37"/>
      <c r="AA32" s="37"/>
      <c r="AB32" s="37"/>
      <c r="AC32" s="37"/>
      <c r="AD32" s="37"/>
      <c r="AE32" s="37"/>
      <c r="AF32" s="37"/>
      <c r="AG32" s="37"/>
      <c r="AH32" s="37"/>
      <c r="AI32" s="37"/>
      <c r="AJ32" s="37"/>
      <c r="AK32" s="37"/>
      <c r="AL32" s="37"/>
      <c r="AM32" s="37"/>
      <c r="AN32" s="37">
        <f>データ!AE7</f>
        <v>111.3</v>
      </c>
      <c r="AO32" s="37"/>
      <c r="AP32" s="37"/>
      <c r="AQ32" s="37"/>
      <c r="AR32" s="37"/>
      <c r="AS32" s="37"/>
      <c r="AT32" s="37"/>
      <c r="AU32" s="37"/>
      <c r="AV32" s="37"/>
      <c r="AW32" s="37"/>
      <c r="AX32" s="37"/>
      <c r="AY32" s="37"/>
      <c r="AZ32" s="37"/>
      <c r="BA32" s="37"/>
      <c r="BB32" s="37"/>
      <c r="BC32" s="37"/>
      <c r="BD32" s="37"/>
      <c r="BE32" s="37"/>
      <c r="BF32" s="37"/>
      <c r="BG32" s="37">
        <f>データ!AF7</f>
        <v>158.80000000000001</v>
      </c>
      <c r="BH32" s="37"/>
      <c r="BI32" s="37"/>
      <c r="BJ32" s="37"/>
      <c r="BK32" s="37"/>
      <c r="BL32" s="37"/>
      <c r="BM32" s="37"/>
      <c r="BN32" s="37"/>
      <c r="BO32" s="37"/>
      <c r="BP32" s="37"/>
      <c r="BQ32" s="37"/>
      <c r="BR32" s="37"/>
      <c r="BS32" s="37"/>
      <c r="BT32" s="37"/>
      <c r="BU32" s="37"/>
      <c r="BV32" s="37"/>
      <c r="BW32" s="37"/>
      <c r="BX32" s="37"/>
      <c r="BY32" s="37"/>
      <c r="BZ32" s="37">
        <f>データ!AG7</f>
        <v>120.9</v>
      </c>
      <c r="CA32" s="37"/>
      <c r="CB32" s="37"/>
      <c r="CC32" s="37"/>
      <c r="CD32" s="37"/>
      <c r="CE32" s="37"/>
      <c r="CF32" s="37"/>
      <c r="CG32" s="37"/>
      <c r="CH32" s="37"/>
      <c r="CI32" s="37"/>
      <c r="CJ32" s="37"/>
      <c r="CK32" s="37"/>
      <c r="CL32" s="37"/>
      <c r="CM32" s="37"/>
      <c r="CN32" s="37"/>
      <c r="CO32" s="37"/>
      <c r="CP32" s="37"/>
      <c r="CQ32" s="37"/>
      <c r="CR32" s="37"/>
      <c r="CS32" s="37">
        <f>データ!AH7</f>
        <v>123.1</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55</v>
      </c>
      <c r="EB32" s="28"/>
      <c r="EC32" s="28"/>
      <c r="ED32" s="28"/>
      <c r="EE32" s="28"/>
      <c r="EF32" s="28"/>
      <c r="EG32" s="28"/>
      <c r="EH32" s="28"/>
      <c r="EI32" s="28"/>
      <c r="EJ32" s="28"/>
      <c r="EK32" s="35"/>
      <c r="EL32" s="37">
        <f>データ!AO7</f>
        <v>6.5</v>
      </c>
      <c r="EM32" s="37"/>
      <c r="EN32" s="37"/>
      <c r="EO32" s="37"/>
      <c r="EP32" s="37"/>
      <c r="EQ32" s="37"/>
      <c r="ER32" s="37"/>
      <c r="ES32" s="37"/>
      <c r="ET32" s="37"/>
      <c r="EU32" s="37"/>
      <c r="EV32" s="37"/>
      <c r="EW32" s="37"/>
      <c r="EX32" s="37"/>
      <c r="EY32" s="37"/>
      <c r="EZ32" s="37"/>
      <c r="FA32" s="37"/>
      <c r="FB32" s="37"/>
      <c r="FC32" s="37"/>
      <c r="FD32" s="37"/>
      <c r="FE32" s="37">
        <f>データ!AP7</f>
        <v>10.1</v>
      </c>
      <c r="FF32" s="37"/>
      <c r="FG32" s="37"/>
      <c r="FH32" s="37"/>
      <c r="FI32" s="37"/>
      <c r="FJ32" s="37"/>
      <c r="FK32" s="37"/>
      <c r="FL32" s="37"/>
      <c r="FM32" s="37"/>
      <c r="FN32" s="37"/>
      <c r="FO32" s="37"/>
      <c r="FP32" s="37"/>
      <c r="FQ32" s="37"/>
      <c r="FR32" s="37"/>
      <c r="FS32" s="37"/>
      <c r="FT32" s="37"/>
      <c r="FU32" s="37"/>
      <c r="FV32" s="37"/>
      <c r="FW32" s="37"/>
      <c r="FX32" s="37">
        <f>データ!AQ7</f>
        <v>8.6</v>
      </c>
      <c r="FY32" s="37"/>
      <c r="FZ32" s="37"/>
      <c r="GA32" s="37"/>
      <c r="GB32" s="37"/>
      <c r="GC32" s="37"/>
      <c r="GD32" s="37"/>
      <c r="GE32" s="37"/>
      <c r="GF32" s="37"/>
      <c r="GG32" s="37"/>
      <c r="GH32" s="37"/>
      <c r="GI32" s="37"/>
      <c r="GJ32" s="37"/>
      <c r="GK32" s="37"/>
      <c r="GL32" s="37"/>
      <c r="GM32" s="37"/>
      <c r="GN32" s="37"/>
      <c r="GO32" s="37"/>
      <c r="GP32" s="37"/>
      <c r="GQ32" s="37">
        <f>データ!AR7</f>
        <v>7.6</v>
      </c>
      <c r="GR32" s="37"/>
      <c r="GS32" s="37"/>
      <c r="GT32" s="37"/>
      <c r="GU32" s="37"/>
      <c r="GV32" s="37"/>
      <c r="GW32" s="37"/>
      <c r="GX32" s="37"/>
      <c r="GY32" s="37"/>
      <c r="GZ32" s="37"/>
      <c r="HA32" s="37"/>
      <c r="HB32" s="37"/>
      <c r="HC32" s="37"/>
      <c r="HD32" s="37"/>
      <c r="HE32" s="37"/>
      <c r="HF32" s="37"/>
      <c r="HG32" s="37"/>
      <c r="HH32" s="37"/>
      <c r="HI32" s="37"/>
      <c r="HJ32" s="37">
        <f>データ!AS7</f>
        <v>6.6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55</v>
      </c>
      <c r="IS32" s="28"/>
      <c r="IT32" s="28"/>
      <c r="IU32" s="28"/>
      <c r="IV32" s="28"/>
      <c r="IW32" s="28"/>
      <c r="IX32" s="28"/>
      <c r="IY32" s="28"/>
      <c r="IZ32" s="28"/>
      <c r="JA32" s="28"/>
      <c r="JB32" s="35"/>
      <c r="JC32" s="32">
        <f>データ!DP7</f>
        <v>184.2</v>
      </c>
      <c r="JD32" s="34"/>
      <c r="JE32" s="34"/>
      <c r="JF32" s="34"/>
      <c r="JG32" s="34"/>
      <c r="JH32" s="34"/>
      <c r="JI32" s="34"/>
      <c r="JJ32" s="34"/>
      <c r="JK32" s="34"/>
      <c r="JL32" s="34"/>
      <c r="JM32" s="34"/>
      <c r="JN32" s="34"/>
      <c r="JO32" s="34"/>
      <c r="JP32" s="34"/>
      <c r="JQ32" s="34"/>
      <c r="JR32" s="34"/>
      <c r="JS32" s="34"/>
      <c r="JT32" s="34"/>
      <c r="JU32" s="40"/>
      <c r="JV32" s="32">
        <f>データ!DQ7</f>
        <v>153.80000000000001</v>
      </c>
      <c r="JW32" s="34"/>
      <c r="JX32" s="34"/>
      <c r="JY32" s="34"/>
      <c r="JZ32" s="34"/>
      <c r="KA32" s="34"/>
      <c r="KB32" s="34"/>
      <c r="KC32" s="34"/>
      <c r="KD32" s="34"/>
      <c r="KE32" s="34"/>
      <c r="KF32" s="34"/>
      <c r="KG32" s="34"/>
      <c r="KH32" s="34"/>
      <c r="KI32" s="34"/>
      <c r="KJ32" s="34"/>
      <c r="KK32" s="34"/>
      <c r="KL32" s="34"/>
      <c r="KM32" s="34"/>
      <c r="KN32" s="40"/>
      <c r="KO32" s="32">
        <f>データ!DR7</f>
        <v>163.5</v>
      </c>
      <c r="KP32" s="34"/>
      <c r="KQ32" s="34"/>
      <c r="KR32" s="34"/>
      <c r="KS32" s="34"/>
      <c r="KT32" s="34"/>
      <c r="KU32" s="34"/>
      <c r="KV32" s="34"/>
      <c r="KW32" s="34"/>
      <c r="KX32" s="34"/>
      <c r="KY32" s="34"/>
      <c r="KZ32" s="34"/>
      <c r="LA32" s="34"/>
      <c r="LB32" s="34"/>
      <c r="LC32" s="34"/>
      <c r="LD32" s="34"/>
      <c r="LE32" s="34"/>
      <c r="LF32" s="34"/>
      <c r="LG32" s="40"/>
      <c r="LH32" s="32">
        <f>データ!DS7</f>
        <v>178.3</v>
      </c>
      <c r="LI32" s="34"/>
      <c r="LJ32" s="34"/>
      <c r="LK32" s="34"/>
      <c r="LL32" s="34"/>
      <c r="LM32" s="34"/>
      <c r="LN32" s="34"/>
      <c r="LO32" s="34"/>
      <c r="LP32" s="34"/>
      <c r="LQ32" s="34"/>
      <c r="LR32" s="34"/>
      <c r="LS32" s="34"/>
      <c r="LT32" s="34"/>
      <c r="LU32" s="34"/>
      <c r="LV32" s="34"/>
      <c r="LW32" s="34"/>
      <c r="LX32" s="34"/>
      <c r="LY32" s="34"/>
      <c r="LZ32" s="40"/>
      <c r="MA32" s="32">
        <f>データ!DT7</f>
        <v>181.9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4" t="s">
        <v>1</v>
      </c>
      <c r="NE32" s="92"/>
      <c r="NF32" s="92"/>
      <c r="NG32" s="92"/>
      <c r="NH32" s="92"/>
      <c r="NI32" s="92"/>
      <c r="NJ32" s="92"/>
      <c r="NK32" s="92"/>
      <c r="NL32" s="92"/>
      <c r="NM32" s="92"/>
      <c r="NN32" s="92"/>
      <c r="NO32" s="92"/>
      <c r="NP32" s="92"/>
      <c r="NQ32" s="92"/>
      <c r="NR32" s="103"/>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4"/>
      <c r="NE33" s="92"/>
      <c r="NF33" s="92"/>
      <c r="NG33" s="92"/>
      <c r="NH33" s="92"/>
      <c r="NI33" s="92"/>
      <c r="NJ33" s="92"/>
      <c r="NK33" s="92"/>
      <c r="NL33" s="92"/>
      <c r="NM33" s="92"/>
      <c r="NN33" s="92"/>
      <c r="NO33" s="92"/>
      <c r="NP33" s="92"/>
      <c r="NQ33" s="92"/>
      <c r="NR33" s="103"/>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4"/>
      <c r="NE34" s="92"/>
      <c r="NF34" s="92"/>
      <c r="NG34" s="92"/>
      <c r="NH34" s="92"/>
      <c r="NI34" s="92"/>
      <c r="NJ34" s="92"/>
      <c r="NK34" s="92"/>
      <c r="NL34" s="92"/>
      <c r="NM34" s="92"/>
      <c r="NN34" s="92"/>
      <c r="NO34" s="92"/>
      <c r="NP34" s="92"/>
      <c r="NQ34" s="92"/>
      <c r="NR34" s="103"/>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4"/>
      <c r="NE35" s="92"/>
      <c r="NF35" s="92"/>
      <c r="NG35" s="92"/>
      <c r="NH35" s="92"/>
      <c r="NI35" s="92"/>
      <c r="NJ35" s="92"/>
      <c r="NK35" s="92"/>
      <c r="NL35" s="92"/>
      <c r="NM35" s="92"/>
      <c r="NN35" s="92"/>
      <c r="NO35" s="92"/>
      <c r="NP35" s="92"/>
      <c r="NQ35" s="92"/>
      <c r="NR35" s="103"/>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4"/>
      <c r="NE36" s="92"/>
      <c r="NF36" s="92"/>
      <c r="NG36" s="92"/>
      <c r="NH36" s="92"/>
      <c r="NI36" s="92"/>
      <c r="NJ36" s="92"/>
      <c r="NK36" s="92"/>
      <c r="NL36" s="92"/>
      <c r="NM36" s="92"/>
      <c r="NN36" s="92"/>
      <c r="NO36" s="92"/>
      <c r="NP36" s="92"/>
      <c r="NQ36" s="92"/>
      <c r="NR36" s="103"/>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4"/>
      <c r="NE37" s="92"/>
      <c r="NF37" s="92"/>
      <c r="NG37" s="92"/>
      <c r="NH37" s="92"/>
      <c r="NI37" s="92"/>
      <c r="NJ37" s="92"/>
      <c r="NK37" s="92"/>
      <c r="NL37" s="92"/>
      <c r="NM37" s="92"/>
      <c r="NN37" s="92"/>
      <c r="NO37" s="92"/>
      <c r="NP37" s="92"/>
      <c r="NQ37" s="92"/>
      <c r="NR37" s="103"/>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4"/>
      <c r="NE38" s="92"/>
      <c r="NF38" s="92"/>
      <c r="NG38" s="92"/>
      <c r="NH38" s="92"/>
      <c r="NI38" s="92"/>
      <c r="NJ38" s="92"/>
      <c r="NK38" s="92"/>
      <c r="NL38" s="92"/>
      <c r="NM38" s="92"/>
      <c r="NN38" s="92"/>
      <c r="NO38" s="92"/>
      <c r="NP38" s="92"/>
      <c r="NQ38" s="92"/>
      <c r="NR38" s="103"/>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4"/>
      <c r="NE39" s="92"/>
      <c r="NF39" s="92"/>
      <c r="NG39" s="92"/>
      <c r="NH39" s="92"/>
      <c r="NI39" s="92"/>
      <c r="NJ39" s="92"/>
      <c r="NK39" s="92"/>
      <c r="NL39" s="92"/>
      <c r="NM39" s="92"/>
      <c r="NN39" s="92"/>
      <c r="NO39" s="92"/>
      <c r="NP39" s="92"/>
      <c r="NQ39" s="92"/>
      <c r="NR39" s="103"/>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4"/>
      <c r="NE40" s="92"/>
      <c r="NF40" s="92"/>
      <c r="NG40" s="92"/>
      <c r="NH40" s="92"/>
      <c r="NI40" s="92"/>
      <c r="NJ40" s="92"/>
      <c r="NK40" s="92"/>
      <c r="NL40" s="92"/>
      <c r="NM40" s="92"/>
      <c r="NN40" s="92"/>
      <c r="NO40" s="92"/>
      <c r="NP40" s="92"/>
      <c r="NQ40" s="92"/>
      <c r="NR40" s="103"/>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4"/>
      <c r="NE41" s="92"/>
      <c r="NF41" s="92"/>
      <c r="NG41" s="92"/>
      <c r="NH41" s="92"/>
      <c r="NI41" s="92"/>
      <c r="NJ41" s="92"/>
      <c r="NK41" s="92"/>
      <c r="NL41" s="92"/>
      <c r="NM41" s="92"/>
      <c r="NN41" s="92"/>
      <c r="NO41" s="92"/>
      <c r="NP41" s="92"/>
      <c r="NQ41" s="92"/>
      <c r="NR41" s="103"/>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4"/>
      <c r="NE42" s="92"/>
      <c r="NF42" s="92"/>
      <c r="NG42" s="92"/>
      <c r="NH42" s="92"/>
      <c r="NI42" s="92"/>
      <c r="NJ42" s="92"/>
      <c r="NK42" s="92"/>
      <c r="NL42" s="92"/>
      <c r="NM42" s="92"/>
      <c r="NN42" s="92"/>
      <c r="NO42" s="92"/>
      <c r="NP42" s="92"/>
      <c r="NQ42" s="92"/>
      <c r="NR42" s="103"/>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4"/>
      <c r="NE43" s="92"/>
      <c r="NF43" s="92"/>
      <c r="NG43" s="92"/>
      <c r="NH43" s="92"/>
      <c r="NI43" s="92"/>
      <c r="NJ43" s="92"/>
      <c r="NK43" s="92"/>
      <c r="NL43" s="92"/>
      <c r="NM43" s="92"/>
      <c r="NN43" s="92"/>
      <c r="NO43" s="92"/>
      <c r="NP43" s="92"/>
      <c r="NQ43" s="92"/>
      <c r="NR43" s="103"/>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4"/>
      <c r="NE44" s="92"/>
      <c r="NF44" s="92"/>
      <c r="NG44" s="92"/>
      <c r="NH44" s="92"/>
      <c r="NI44" s="92"/>
      <c r="NJ44" s="92"/>
      <c r="NK44" s="92"/>
      <c r="NL44" s="92"/>
      <c r="NM44" s="92"/>
      <c r="NN44" s="92"/>
      <c r="NO44" s="92"/>
      <c r="NP44" s="92"/>
      <c r="NQ44" s="92"/>
      <c r="NR44" s="103"/>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4"/>
      <c r="NE45" s="92"/>
      <c r="NF45" s="92"/>
      <c r="NG45" s="92"/>
      <c r="NH45" s="92"/>
      <c r="NI45" s="92"/>
      <c r="NJ45" s="92"/>
      <c r="NK45" s="92"/>
      <c r="NL45" s="92"/>
      <c r="NM45" s="92"/>
      <c r="NN45" s="92"/>
      <c r="NO45" s="92"/>
      <c r="NP45" s="92"/>
      <c r="NQ45" s="92"/>
      <c r="NR45" s="103"/>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4"/>
      <c r="NE46" s="92"/>
      <c r="NF46" s="92"/>
      <c r="NG46" s="92"/>
      <c r="NH46" s="92"/>
      <c r="NI46" s="92"/>
      <c r="NJ46" s="92"/>
      <c r="NK46" s="92"/>
      <c r="NL46" s="92"/>
      <c r="NM46" s="92"/>
      <c r="NN46" s="92"/>
      <c r="NO46" s="92"/>
      <c r="NP46" s="92"/>
      <c r="NQ46" s="92"/>
      <c r="NR46" s="103"/>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2"/>
      <c r="NF47" s="92"/>
      <c r="NG47" s="92"/>
      <c r="NH47" s="92"/>
      <c r="NI47" s="92"/>
      <c r="NJ47" s="92"/>
      <c r="NK47" s="92"/>
      <c r="NL47" s="92"/>
      <c r="NM47" s="92"/>
      <c r="NN47" s="92"/>
      <c r="NO47" s="92"/>
      <c r="NP47" s="92"/>
      <c r="NQ47" s="92"/>
      <c r="NR47" s="103"/>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56</v>
      </c>
      <c r="NE48" s="90"/>
      <c r="NF48" s="90"/>
      <c r="NG48" s="90"/>
      <c r="NH48" s="90"/>
      <c r="NI48" s="90"/>
      <c r="NJ48" s="90"/>
      <c r="NK48" s="90"/>
      <c r="NL48" s="90"/>
      <c r="NM48" s="90"/>
      <c r="NN48" s="90"/>
      <c r="NO48" s="90"/>
      <c r="NP48" s="90"/>
      <c r="NQ48" s="90"/>
      <c r="NR48" s="101"/>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4" t="s">
        <v>119</v>
      </c>
      <c r="NE49" s="92"/>
      <c r="NF49" s="92"/>
      <c r="NG49" s="92"/>
      <c r="NH49" s="92"/>
      <c r="NI49" s="92"/>
      <c r="NJ49" s="92"/>
      <c r="NK49" s="92"/>
      <c r="NL49" s="92"/>
      <c r="NM49" s="92"/>
      <c r="NN49" s="92"/>
      <c r="NO49" s="92"/>
      <c r="NP49" s="92"/>
      <c r="NQ49" s="92"/>
      <c r="NR49" s="103"/>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4"/>
      <c r="NE50" s="92"/>
      <c r="NF50" s="92"/>
      <c r="NG50" s="92"/>
      <c r="NH50" s="92"/>
      <c r="NI50" s="92"/>
      <c r="NJ50" s="92"/>
      <c r="NK50" s="92"/>
      <c r="NL50" s="92"/>
      <c r="NM50" s="92"/>
      <c r="NN50" s="92"/>
      <c r="NO50" s="92"/>
      <c r="NP50" s="92"/>
      <c r="NQ50" s="92"/>
      <c r="NR50" s="103"/>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4"/>
      <c r="NE51" s="92"/>
      <c r="NF51" s="92"/>
      <c r="NG51" s="92"/>
      <c r="NH51" s="92"/>
      <c r="NI51" s="92"/>
      <c r="NJ51" s="92"/>
      <c r="NK51" s="92"/>
      <c r="NL51" s="92"/>
      <c r="NM51" s="92"/>
      <c r="NN51" s="92"/>
      <c r="NO51" s="92"/>
      <c r="NP51" s="92"/>
      <c r="NQ51" s="92"/>
      <c r="NR51" s="103"/>
    </row>
    <row r="52" spans="1:382" ht="13.5" customHeight="1">
      <c r="A52" s="2"/>
      <c r="B52" s="12"/>
      <c r="C52" s="2"/>
      <c r="D52" s="2"/>
      <c r="E52" s="2"/>
      <c r="F52" s="2"/>
      <c r="I52" s="25"/>
      <c r="J52" s="27" t="s">
        <v>2</v>
      </c>
      <c r="K52" s="28"/>
      <c r="L52" s="28"/>
      <c r="M52" s="28"/>
      <c r="N52" s="28"/>
      <c r="O52" s="28"/>
      <c r="P52" s="28"/>
      <c r="Q52" s="28"/>
      <c r="R52" s="28"/>
      <c r="S52" s="28"/>
      <c r="T52" s="35"/>
      <c r="U52" s="38">
        <f>データ!AU7</f>
        <v>1</v>
      </c>
      <c r="V52" s="38"/>
      <c r="W52" s="38"/>
      <c r="X52" s="38"/>
      <c r="Y52" s="38"/>
      <c r="Z52" s="38"/>
      <c r="AA52" s="38"/>
      <c r="AB52" s="38"/>
      <c r="AC52" s="38"/>
      <c r="AD52" s="38"/>
      <c r="AE52" s="38"/>
      <c r="AF52" s="38"/>
      <c r="AG52" s="38"/>
      <c r="AH52" s="38"/>
      <c r="AI52" s="38"/>
      <c r="AJ52" s="38"/>
      <c r="AK52" s="38"/>
      <c r="AL52" s="38"/>
      <c r="AM52" s="38"/>
      <c r="AN52" s="38">
        <f>データ!AV7</f>
        <v>5</v>
      </c>
      <c r="AO52" s="38"/>
      <c r="AP52" s="38"/>
      <c r="AQ52" s="38"/>
      <c r="AR52" s="38"/>
      <c r="AS52" s="38"/>
      <c r="AT52" s="38"/>
      <c r="AU52" s="38"/>
      <c r="AV52" s="38"/>
      <c r="AW52" s="38"/>
      <c r="AX52" s="38"/>
      <c r="AY52" s="38"/>
      <c r="AZ52" s="38"/>
      <c r="BA52" s="38"/>
      <c r="BB52" s="38"/>
      <c r="BC52" s="38"/>
      <c r="BD52" s="38"/>
      <c r="BE52" s="38"/>
      <c r="BF52" s="38"/>
      <c r="BG52" s="38">
        <f>データ!AW7</f>
        <v>4</v>
      </c>
      <c r="BH52" s="38"/>
      <c r="BI52" s="38"/>
      <c r="BJ52" s="38"/>
      <c r="BK52" s="38"/>
      <c r="BL52" s="38"/>
      <c r="BM52" s="38"/>
      <c r="BN52" s="38"/>
      <c r="BO52" s="38"/>
      <c r="BP52" s="38"/>
      <c r="BQ52" s="38"/>
      <c r="BR52" s="38"/>
      <c r="BS52" s="38"/>
      <c r="BT52" s="38"/>
      <c r="BU52" s="38"/>
      <c r="BV52" s="38"/>
      <c r="BW52" s="38"/>
      <c r="BX52" s="38"/>
      <c r="BY52" s="38"/>
      <c r="BZ52" s="38">
        <f>データ!AX7</f>
        <v>3</v>
      </c>
      <c r="CA52" s="38"/>
      <c r="CB52" s="38"/>
      <c r="CC52" s="38"/>
      <c r="CD52" s="38"/>
      <c r="CE52" s="38"/>
      <c r="CF52" s="38"/>
      <c r="CG52" s="38"/>
      <c r="CH52" s="38"/>
      <c r="CI52" s="38"/>
      <c r="CJ52" s="38"/>
      <c r="CK52" s="38"/>
      <c r="CL52" s="38"/>
      <c r="CM52" s="38"/>
      <c r="CN52" s="38"/>
      <c r="CO52" s="38"/>
      <c r="CP52" s="38"/>
      <c r="CQ52" s="38"/>
      <c r="CR52" s="38"/>
      <c r="CS52" s="38">
        <f>データ!AY7</f>
        <v>2</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-175.3</v>
      </c>
      <c r="EM52" s="37"/>
      <c r="EN52" s="37"/>
      <c r="EO52" s="37"/>
      <c r="EP52" s="37"/>
      <c r="EQ52" s="37"/>
      <c r="ER52" s="37"/>
      <c r="ES52" s="37"/>
      <c r="ET52" s="37"/>
      <c r="EU52" s="37"/>
      <c r="EV52" s="37"/>
      <c r="EW52" s="37"/>
      <c r="EX52" s="37"/>
      <c r="EY52" s="37"/>
      <c r="EZ52" s="37"/>
      <c r="FA52" s="37"/>
      <c r="FB52" s="37"/>
      <c r="FC52" s="37"/>
      <c r="FD52" s="37"/>
      <c r="FE52" s="37">
        <f>データ!BG7</f>
        <v>-177.3</v>
      </c>
      <c r="FF52" s="37"/>
      <c r="FG52" s="37"/>
      <c r="FH52" s="37"/>
      <c r="FI52" s="37"/>
      <c r="FJ52" s="37"/>
      <c r="FK52" s="37"/>
      <c r="FL52" s="37"/>
      <c r="FM52" s="37"/>
      <c r="FN52" s="37"/>
      <c r="FO52" s="37"/>
      <c r="FP52" s="37"/>
      <c r="FQ52" s="37"/>
      <c r="FR52" s="37"/>
      <c r="FS52" s="37"/>
      <c r="FT52" s="37"/>
      <c r="FU52" s="37"/>
      <c r="FV52" s="37"/>
      <c r="FW52" s="37"/>
      <c r="FX52" s="37">
        <f>データ!BH7</f>
        <v>-200.7</v>
      </c>
      <c r="FY52" s="37"/>
      <c r="FZ52" s="37"/>
      <c r="GA52" s="37"/>
      <c r="GB52" s="37"/>
      <c r="GC52" s="37"/>
      <c r="GD52" s="37"/>
      <c r="GE52" s="37"/>
      <c r="GF52" s="37"/>
      <c r="GG52" s="37"/>
      <c r="GH52" s="37"/>
      <c r="GI52" s="37"/>
      <c r="GJ52" s="37"/>
      <c r="GK52" s="37"/>
      <c r="GL52" s="37"/>
      <c r="GM52" s="37"/>
      <c r="GN52" s="37"/>
      <c r="GO52" s="37"/>
      <c r="GP52" s="37"/>
      <c r="GQ52" s="37">
        <f>データ!BI7</f>
        <v>-35.5</v>
      </c>
      <c r="GR52" s="37"/>
      <c r="GS52" s="37"/>
      <c r="GT52" s="37"/>
      <c r="GU52" s="37"/>
      <c r="GV52" s="37"/>
      <c r="GW52" s="37"/>
      <c r="GX52" s="37"/>
      <c r="GY52" s="37"/>
      <c r="GZ52" s="37"/>
      <c r="HA52" s="37"/>
      <c r="HB52" s="37"/>
      <c r="HC52" s="37"/>
      <c r="HD52" s="37"/>
      <c r="HE52" s="37"/>
      <c r="HF52" s="37"/>
      <c r="HG52" s="37"/>
      <c r="HH52" s="37"/>
      <c r="HI52" s="37"/>
      <c r="HJ52" s="37">
        <f>データ!BJ7</f>
        <v>16.899999999999999</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-20560</v>
      </c>
      <c r="JD52" s="38"/>
      <c r="JE52" s="38"/>
      <c r="JF52" s="38"/>
      <c r="JG52" s="38"/>
      <c r="JH52" s="38"/>
      <c r="JI52" s="38"/>
      <c r="JJ52" s="38"/>
      <c r="JK52" s="38"/>
      <c r="JL52" s="38"/>
      <c r="JM52" s="38"/>
      <c r="JN52" s="38"/>
      <c r="JO52" s="38"/>
      <c r="JP52" s="38"/>
      <c r="JQ52" s="38"/>
      <c r="JR52" s="38"/>
      <c r="JS52" s="38"/>
      <c r="JT52" s="38"/>
      <c r="JU52" s="38"/>
      <c r="JV52" s="38">
        <f>データ!BR7</f>
        <v>-12784</v>
      </c>
      <c r="JW52" s="38"/>
      <c r="JX52" s="38"/>
      <c r="JY52" s="38"/>
      <c r="JZ52" s="38"/>
      <c r="KA52" s="38"/>
      <c r="KB52" s="38"/>
      <c r="KC52" s="38"/>
      <c r="KD52" s="38"/>
      <c r="KE52" s="38"/>
      <c r="KF52" s="38"/>
      <c r="KG52" s="38"/>
      <c r="KH52" s="38"/>
      <c r="KI52" s="38"/>
      <c r="KJ52" s="38"/>
      <c r="KK52" s="38"/>
      <c r="KL52" s="38"/>
      <c r="KM52" s="38"/>
      <c r="KN52" s="38"/>
      <c r="KO52" s="38">
        <f>データ!BS7</f>
        <v>-21047</v>
      </c>
      <c r="KP52" s="38"/>
      <c r="KQ52" s="38"/>
      <c r="KR52" s="38"/>
      <c r="KS52" s="38"/>
      <c r="KT52" s="38"/>
      <c r="KU52" s="38"/>
      <c r="KV52" s="38"/>
      <c r="KW52" s="38"/>
      <c r="KX52" s="38"/>
      <c r="KY52" s="38"/>
      <c r="KZ52" s="38"/>
      <c r="LA52" s="38"/>
      <c r="LB52" s="38"/>
      <c r="LC52" s="38"/>
      <c r="LD52" s="38"/>
      <c r="LE52" s="38"/>
      <c r="LF52" s="38"/>
      <c r="LG52" s="38"/>
      <c r="LH52" s="38">
        <f>データ!BT7</f>
        <v>-6428</v>
      </c>
      <c r="LI52" s="38"/>
      <c r="LJ52" s="38"/>
      <c r="LK52" s="38"/>
      <c r="LL52" s="38"/>
      <c r="LM52" s="38"/>
      <c r="LN52" s="38"/>
      <c r="LO52" s="38"/>
      <c r="LP52" s="38"/>
      <c r="LQ52" s="38"/>
      <c r="LR52" s="38"/>
      <c r="LS52" s="38"/>
      <c r="LT52" s="38"/>
      <c r="LU52" s="38"/>
      <c r="LV52" s="38"/>
      <c r="LW52" s="38"/>
      <c r="LX52" s="38"/>
      <c r="LY52" s="38"/>
      <c r="LZ52" s="38"/>
      <c r="MA52" s="38">
        <f>データ!BU7</f>
        <v>5731</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4"/>
      <c r="NE52" s="92"/>
      <c r="NF52" s="92"/>
      <c r="NG52" s="92"/>
      <c r="NH52" s="92"/>
      <c r="NI52" s="92"/>
      <c r="NJ52" s="92"/>
      <c r="NK52" s="92"/>
      <c r="NL52" s="92"/>
      <c r="NM52" s="92"/>
      <c r="NN52" s="92"/>
      <c r="NO52" s="92"/>
      <c r="NP52" s="92"/>
      <c r="NQ52" s="92"/>
      <c r="NR52" s="103"/>
    </row>
    <row r="53" spans="1:382" ht="13.5" customHeight="1">
      <c r="A53" s="2"/>
      <c r="B53" s="12"/>
      <c r="C53" s="2"/>
      <c r="D53" s="2"/>
      <c r="E53" s="2"/>
      <c r="F53" s="2"/>
      <c r="G53" s="2"/>
      <c r="H53" s="2"/>
      <c r="I53" s="25"/>
      <c r="J53" s="27" t="s">
        <v>55</v>
      </c>
      <c r="K53" s="28"/>
      <c r="L53" s="28"/>
      <c r="M53" s="28"/>
      <c r="N53" s="28"/>
      <c r="O53" s="28"/>
      <c r="P53" s="28"/>
      <c r="Q53" s="28"/>
      <c r="R53" s="28"/>
      <c r="S53" s="28"/>
      <c r="T53" s="35"/>
      <c r="U53" s="38">
        <f>データ!AZ7</f>
        <v>54</v>
      </c>
      <c r="V53" s="38"/>
      <c r="W53" s="38"/>
      <c r="X53" s="38"/>
      <c r="Y53" s="38"/>
      <c r="Z53" s="38"/>
      <c r="AA53" s="38"/>
      <c r="AB53" s="38"/>
      <c r="AC53" s="38"/>
      <c r="AD53" s="38"/>
      <c r="AE53" s="38"/>
      <c r="AF53" s="38"/>
      <c r="AG53" s="38"/>
      <c r="AH53" s="38"/>
      <c r="AI53" s="38"/>
      <c r="AJ53" s="38"/>
      <c r="AK53" s="38"/>
      <c r="AL53" s="38"/>
      <c r="AM53" s="38"/>
      <c r="AN53" s="38">
        <f>データ!BA7</f>
        <v>654</v>
      </c>
      <c r="AO53" s="38"/>
      <c r="AP53" s="38"/>
      <c r="AQ53" s="38"/>
      <c r="AR53" s="38"/>
      <c r="AS53" s="38"/>
      <c r="AT53" s="38"/>
      <c r="AU53" s="38"/>
      <c r="AV53" s="38"/>
      <c r="AW53" s="38"/>
      <c r="AX53" s="38"/>
      <c r="AY53" s="38"/>
      <c r="AZ53" s="38"/>
      <c r="BA53" s="38"/>
      <c r="BB53" s="38"/>
      <c r="BC53" s="38"/>
      <c r="BD53" s="38"/>
      <c r="BE53" s="38"/>
      <c r="BF53" s="38"/>
      <c r="BG53" s="38">
        <f>データ!BB7</f>
        <v>2466</v>
      </c>
      <c r="BH53" s="38"/>
      <c r="BI53" s="38"/>
      <c r="BJ53" s="38"/>
      <c r="BK53" s="38"/>
      <c r="BL53" s="38"/>
      <c r="BM53" s="38"/>
      <c r="BN53" s="38"/>
      <c r="BO53" s="38"/>
      <c r="BP53" s="38"/>
      <c r="BQ53" s="38"/>
      <c r="BR53" s="38"/>
      <c r="BS53" s="38"/>
      <c r="BT53" s="38"/>
      <c r="BU53" s="38"/>
      <c r="BV53" s="38"/>
      <c r="BW53" s="38"/>
      <c r="BX53" s="38"/>
      <c r="BY53" s="38"/>
      <c r="BZ53" s="38">
        <f>データ!BC7</f>
        <v>58</v>
      </c>
      <c r="CA53" s="38"/>
      <c r="CB53" s="38"/>
      <c r="CC53" s="38"/>
      <c r="CD53" s="38"/>
      <c r="CE53" s="38"/>
      <c r="CF53" s="38"/>
      <c r="CG53" s="38"/>
      <c r="CH53" s="38"/>
      <c r="CI53" s="38"/>
      <c r="CJ53" s="38"/>
      <c r="CK53" s="38"/>
      <c r="CL53" s="38"/>
      <c r="CM53" s="38"/>
      <c r="CN53" s="38"/>
      <c r="CO53" s="38"/>
      <c r="CP53" s="38"/>
      <c r="CQ53" s="38"/>
      <c r="CR53" s="38"/>
      <c r="CS53" s="38">
        <f>データ!BD7</f>
        <v>49</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55</v>
      </c>
      <c r="EB53" s="28"/>
      <c r="EC53" s="28"/>
      <c r="ED53" s="28"/>
      <c r="EE53" s="28"/>
      <c r="EF53" s="28"/>
      <c r="EG53" s="28"/>
      <c r="EH53" s="28"/>
      <c r="EI53" s="28"/>
      <c r="EJ53" s="28"/>
      <c r="EK53" s="35"/>
      <c r="EL53" s="37">
        <f>データ!BK7</f>
        <v>2.2000000000000002</v>
      </c>
      <c r="EM53" s="37"/>
      <c r="EN53" s="37"/>
      <c r="EO53" s="37"/>
      <c r="EP53" s="37"/>
      <c r="EQ53" s="37"/>
      <c r="ER53" s="37"/>
      <c r="ES53" s="37"/>
      <c r="ET53" s="37"/>
      <c r="EU53" s="37"/>
      <c r="EV53" s="37"/>
      <c r="EW53" s="37"/>
      <c r="EX53" s="37"/>
      <c r="EY53" s="37"/>
      <c r="EZ53" s="37"/>
      <c r="FA53" s="37"/>
      <c r="FB53" s="37"/>
      <c r="FC53" s="37"/>
      <c r="FD53" s="37"/>
      <c r="FE53" s="37">
        <f>データ!BL7</f>
        <v>-81</v>
      </c>
      <c r="FF53" s="37"/>
      <c r="FG53" s="37"/>
      <c r="FH53" s="37"/>
      <c r="FI53" s="37"/>
      <c r="FJ53" s="37"/>
      <c r="FK53" s="37"/>
      <c r="FL53" s="37"/>
      <c r="FM53" s="37"/>
      <c r="FN53" s="37"/>
      <c r="FO53" s="37"/>
      <c r="FP53" s="37"/>
      <c r="FQ53" s="37"/>
      <c r="FR53" s="37"/>
      <c r="FS53" s="37"/>
      <c r="FT53" s="37"/>
      <c r="FU53" s="37"/>
      <c r="FV53" s="37"/>
      <c r="FW53" s="37"/>
      <c r="FX53" s="37">
        <f>データ!BM7</f>
        <v>-25.1</v>
      </c>
      <c r="FY53" s="37"/>
      <c r="FZ53" s="37"/>
      <c r="GA53" s="37"/>
      <c r="GB53" s="37"/>
      <c r="GC53" s="37"/>
      <c r="GD53" s="37"/>
      <c r="GE53" s="37"/>
      <c r="GF53" s="37"/>
      <c r="GG53" s="37"/>
      <c r="GH53" s="37"/>
      <c r="GI53" s="37"/>
      <c r="GJ53" s="37"/>
      <c r="GK53" s="37"/>
      <c r="GL53" s="37"/>
      <c r="GM53" s="37"/>
      <c r="GN53" s="37"/>
      <c r="GO53" s="37"/>
      <c r="GP53" s="37"/>
      <c r="GQ53" s="37">
        <f>データ!BN7</f>
        <v>-18</v>
      </c>
      <c r="GR53" s="37"/>
      <c r="GS53" s="37"/>
      <c r="GT53" s="37"/>
      <c r="GU53" s="37"/>
      <c r="GV53" s="37"/>
      <c r="GW53" s="37"/>
      <c r="GX53" s="37"/>
      <c r="GY53" s="37"/>
      <c r="GZ53" s="37"/>
      <c r="HA53" s="37"/>
      <c r="HB53" s="37"/>
      <c r="HC53" s="37"/>
      <c r="HD53" s="37"/>
      <c r="HE53" s="37"/>
      <c r="HF53" s="37"/>
      <c r="HG53" s="37"/>
      <c r="HH53" s="37"/>
      <c r="HI53" s="37"/>
      <c r="HJ53" s="37">
        <f>データ!BO7</f>
        <v>-20.7</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55</v>
      </c>
      <c r="IS53" s="28"/>
      <c r="IT53" s="28"/>
      <c r="IU53" s="28"/>
      <c r="IV53" s="28"/>
      <c r="IW53" s="28"/>
      <c r="IX53" s="28"/>
      <c r="IY53" s="28"/>
      <c r="IZ53" s="28"/>
      <c r="JA53" s="28"/>
      <c r="JB53" s="35"/>
      <c r="JC53" s="38">
        <f>データ!BV7</f>
        <v>16100</v>
      </c>
      <c r="JD53" s="38"/>
      <c r="JE53" s="38"/>
      <c r="JF53" s="38"/>
      <c r="JG53" s="38"/>
      <c r="JH53" s="38"/>
      <c r="JI53" s="38"/>
      <c r="JJ53" s="38"/>
      <c r="JK53" s="38"/>
      <c r="JL53" s="38"/>
      <c r="JM53" s="38"/>
      <c r="JN53" s="38"/>
      <c r="JO53" s="38"/>
      <c r="JP53" s="38"/>
      <c r="JQ53" s="38"/>
      <c r="JR53" s="38"/>
      <c r="JS53" s="38"/>
      <c r="JT53" s="38"/>
      <c r="JU53" s="38"/>
      <c r="JV53" s="38">
        <f>データ!BW7</f>
        <v>4836</v>
      </c>
      <c r="JW53" s="38"/>
      <c r="JX53" s="38"/>
      <c r="JY53" s="38"/>
      <c r="JZ53" s="38"/>
      <c r="KA53" s="38"/>
      <c r="KB53" s="38"/>
      <c r="KC53" s="38"/>
      <c r="KD53" s="38"/>
      <c r="KE53" s="38"/>
      <c r="KF53" s="38"/>
      <c r="KG53" s="38"/>
      <c r="KH53" s="38"/>
      <c r="KI53" s="38"/>
      <c r="KJ53" s="38"/>
      <c r="KK53" s="38"/>
      <c r="KL53" s="38"/>
      <c r="KM53" s="38"/>
      <c r="KN53" s="38"/>
      <c r="KO53" s="38">
        <f>データ!BX7</f>
        <v>37213</v>
      </c>
      <c r="KP53" s="38"/>
      <c r="KQ53" s="38"/>
      <c r="KR53" s="38"/>
      <c r="KS53" s="38"/>
      <c r="KT53" s="38"/>
      <c r="KU53" s="38"/>
      <c r="KV53" s="38"/>
      <c r="KW53" s="38"/>
      <c r="KX53" s="38"/>
      <c r="KY53" s="38"/>
      <c r="KZ53" s="38"/>
      <c r="LA53" s="38"/>
      <c r="LB53" s="38"/>
      <c r="LC53" s="38"/>
      <c r="LD53" s="38"/>
      <c r="LE53" s="38"/>
      <c r="LF53" s="38"/>
      <c r="LG53" s="38"/>
      <c r="LH53" s="38">
        <f>データ!BY7</f>
        <v>17293</v>
      </c>
      <c r="LI53" s="38"/>
      <c r="LJ53" s="38"/>
      <c r="LK53" s="38"/>
      <c r="LL53" s="38"/>
      <c r="LM53" s="38"/>
      <c r="LN53" s="38"/>
      <c r="LO53" s="38"/>
      <c r="LP53" s="38"/>
      <c r="LQ53" s="38"/>
      <c r="LR53" s="38"/>
      <c r="LS53" s="38"/>
      <c r="LT53" s="38"/>
      <c r="LU53" s="38"/>
      <c r="LV53" s="38"/>
      <c r="LW53" s="38"/>
      <c r="LX53" s="38"/>
      <c r="LY53" s="38"/>
      <c r="LZ53" s="38"/>
      <c r="MA53" s="38">
        <f>データ!BZ7</f>
        <v>15316</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4"/>
      <c r="NE53" s="92"/>
      <c r="NF53" s="92"/>
      <c r="NG53" s="92"/>
      <c r="NH53" s="92"/>
      <c r="NI53" s="92"/>
      <c r="NJ53" s="92"/>
      <c r="NK53" s="92"/>
      <c r="NL53" s="92"/>
      <c r="NM53" s="92"/>
      <c r="NN53" s="92"/>
      <c r="NO53" s="92"/>
      <c r="NP53" s="92"/>
      <c r="NQ53" s="92"/>
      <c r="NR53" s="103"/>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4"/>
      <c r="NE54" s="92"/>
      <c r="NF54" s="92"/>
      <c r="NG54" s="92"/>
      <c r="NH54" s="92"/>
      <c r="NI54" s="92"/>
      <c r="NJ54" s="92"/>
      <c r="NK54" s="92"/>
      <c r="NL54" s="92"/>
      <c r="NM54" s="92"/>
      <c r="NN54" s="92"/>
      <c r="NO54" s="92"/>
      <c r="NP54" s="92"/>
      <c r="NQ54" s="92"/>
      <c r="NR54" s="103"/>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4"/>
      <c r="NE55" s="92"/>
      <c r="NF55" s="92"/>
      <c r="NG55" s="92"/>
      <c r="NH55" s="92"/>
      <c r="NI55" s="92"/>
      <c r="NJ55" s="92"/>
      <c r="NK55" s="92"/>
      <c r="NL55" s="92"/>
      <c r="NM55" s="92"/>
      <c r="NN55" s="92"/>
      <c r="NO55" s="92"/>
      <c r="NP55" s="92"/>
      <c r="NQ55" s="92"/>
      <c r="NR55" s="103"/>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4"/>
      <c r="NE56" s="92"/>
      <c r="NF56" s="92"/>
      <c r="NG56" s="92"/>
      <c r="NH56" s="92"/>
      <c r="NI56" s="92"/>
      <c r="NJ56" s="92"/>
      <c r="NK56" s="92"/>
      <c r="NL56" s="92"/>
      <c r="NM56" s="92"/>
      <c r="NN56" s="92"/>
      <c r="NO56" s="92"/>
      <c r="NP56" s="92"/>
      <c r="NQ56" s="92"/>
      <c r="NR56" s="103"/>
    </row>
    <row r="57" spans="1:382" ht="13.5" customHeight="1">
      <c r="A57" s="2"/>
      <c r="B57" s="13"/>
      <c r="NB57" s="73"/>
      <c r="NC57" s="2"/>
      <c r="ND57" s="84"/>
      <c r="NE57" s="92"/>
      <c r="NF57" s="92"/>
      <c r="NG57" s="92"/>
      <c r="NH57" s="92"/>
      <c r="NI57" s="92"/>
      <c r="NJ57" s="92"/>
      <c r="NK57" s="92"/>
      <c r="NL57" s="92"/>
      <c r="NM57" s="92"/>
      <c r="NN57" s="92"/>
      <c r="NO57" s="92"/>
      <c r="NP57" s="92"/>
      <c r="NQ57" s="92"/>
      <c r="NR57" s="103"/>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4"/>
      <c r="NE58" s="92"/>
      <c r="NF58" s="92"/>
      <c r="NG58" s="92"/>
      <c r="NH58" s="92"/>
      <c r="NI58" s="92"/>
      <c r="NJ58" s="92"/>
      <c r="NK58" s="92"/>
      <c r="NL58" s="92"/>
      <c r="NM58" s="92"/>
      <c r="NN58" s="92"/>
      <c r="NO58" s="92"/>
      <c r="NP58" s="92"/>
      <c r="NQ58" s="92"/>
      <c r="NR58" s="103"/>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4"/>
      <c r="NE59" s="92"/>
      <c r="NF59" s="92"/>
      <c r="NG59" s="92"/>
      <c r="NH59" s="92"/>
      <c r="NI59" s="92"/>
      <c r="NJ59" s="92"/>
      <c r="NK59" s="92"/>
      <c r="NL59" s="92"/>
      <c r="NM59" s="92"/>
      <c r="NN59" s="92"/>
      <c r="NO59" s="92"/>
      <c r="NP59" s="92"/>
      <c r="NQ59" s="92"/>
      <c r="NR59" s="103"/>
    </row>
    <row r="60" spans="1:382" ht="13.5" customHeight="1">
      <c r="A60" s="4"/>
      <c r="B60" s="11"/>
      <c r="C60" s="20"/>
      <c r="D60" s="20"/>
      <c r="E60" s="20"/>
      <c r="F60" s="20"/>
      <c r="G60" s="20"/>
      <c r="H60" s="23" t="s">
        <v>57</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4"/>
      <c r="NE60" s="92"/>
      <c r="NF60" s="92"/>
      <c r="NG60" s="92"/>
      <c r="NH60" s="92"/>
      <c r="NI60" s="92"/>
      <c r="NJ60" s="92"/>
      <c r="NK60" s="92"/>
      <c r="NL60" s="92"/>
      <c r="NM60" s="92"/>
      <c r="NN60" s="92"/>
      <c r="NO60" s="92"/>
      <c r="NP60" s="92"/>
      <c r="NQ60" s="92"/>
      <c r="NR60" s="103"/>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4"/>
      <c r="NE61" s="92"/>
      <c r="NF61" s="92"/>
      <c r="NG61" s="92"/>
      <c r="NH61" s="92"/>
      <c r="NI61" s="92"/>
      <c r="NJ61" s="92"/>
      <c r="NK61" s="92"/>
      <c r="NL61" s="92"/>
      <c r="NM61" s="92"/>
      <c r="NN61" s="92"/>
      <c r="NO61" s="92"/>
      <c r="NP61" s="92"/>
      <c r="NQ61" s="92"/>
      <c r="NR61" s="103"/>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4"/>
      <c r="NE62" s="92"/>
      <c r="NF62" s="92"/>
      <c r="NG62" s="92"/>
      <c r="NH62" s="92"/>
      <c r="NI62" s="92"/>
      <c r="NJ62" s="92"/>
      <c r="NK62" s="92"/>
      <c r="NL62" s="92"/>
      <c r="NM62" s="92"/>
      <c r="NN62" s="92"/>
      <c r="NO62" s="92"/>
      <c r="NP62" s="92"/>
      <c r="NQ62" s="92"/>
      <c r="NR62" s="103"/>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46</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4"/>
      <c r="NE63" s="92"/>
      <c r="NF63" s="92"/>
      <c r="NG63" s="92"/>
      <c r="NH63" s="92"/>
      <c r="NI63" s="92"/>
      <c r="NJ63" s="92"/>
      <c r="NK63" s="92"/>
      <c r="NL63" s="92"/>
      <c r="NM63" s="92"/>
      <c r="NN63" s="92"/>
      <c r="NO63" s="92"/>
      <c r="NP63" s="92"/>
      <c r="NQ63" s="92"/>
      <c r="NR63" s="103"/>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5"/>
      <c r="NE64" s="93"/>
      <c r="NF64" s="93"/>
      <c r="NG64" s="93"/>
      <c r="NH64" s="93"/>
      <c r="NI64" s="93"/>
      <c r="NJ64" s="93"/>
      <c r="NK64" s="93"/>
      <c r="NL64" s="93"/>
      <c r="NM64" s="93"/>
      <c r="NN64" s="93"/>
      <c r="NO64" s="93"/>
      <c r="NP64" s="93"/>
      <c r="NQ64" s="93"/>
      <c r="NR64" s="104"/>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59</v>
      </c>
      <c r="NE65" s="90"/>
      <c r="NF65" s="90"/>
      <c r="NG65" s="90"/>
      <c r="NH65" s="90"/>
      <c r="NI65" s="90"/>
      <c r="NJ65" s="90"/>
      <c r="NK65" s="90"/>
      <c r="NL65" s="90"/>
      <c r="NM65" s="90"/>
      <c r="NN65" s="90"/>
      <c r="NO65" s="90"/>
      <c r="NP65" s="90"/>
      <c r="NQ65" s="90"/>
      <c r="NR65" s="101"/>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4" t="s">
        <v>120</v>
      </c>
      <c r="NE66" s="92"/>
      <c r="NF66" s="92"/>
      <c r="NG66" s="92"/>
      <c r="NH66" s="92"/>
      <c r="NI66" s="92"/>
      <c r="NJ66" s="92"/>
      <c r="NK66" s="92"/>
      <c r="NL66" s="92"/>
      <c r="NM66" s="92"/>
      <c r="NN66" s="92"/>
      <c r="NO66" s="92"/>
      <c r="NP66" s="92"/>
      <c r="NQ66" s="92"/>
      <c r="NR66" s="103"/>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4"/>
      <c r="NE67" s="92"/>
      <c r="NF67" s="92"/>
      <c r="NG67" s="92"/>
      <c r="NH67" s="92"/>
      <c r="NI67" s="92"/>
      <c r="NJ67" s="92"/>
      <c r="NK67" s="92"/>
      <c r="NL67" s="92"/>
      <c r="NM67" s="92"/>
      <c r="NN67" s="92"/>
      <c r="NO67" s="92"/>
      <c r="NP67" s="92"/>
      <c r="NQ67" s="92"/>
      <c r="NR67" s="103"/>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4"/>
      <c r="NE68" s="92"/>
      <c r="NF68" s="92"/>
      <c r="NG68" s="92"/>
      <c r="NH68" s="92"/>
      <c r="NI68" s="92"/>
      <c r="NJ68" s="92"/>
      <c r="NK68" s="92"/>
      <c r="NL68" s="92"/>
      <c r="NM68" s="92"/>
      <c r="NN68" s="92"/>
      <c r="NO68" s="92"/>
      <c r="NP68" s="92"/>
      <c r="NQ68" s="92"/>
      <c r="NR68" s="103"/>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4"/>
      <c r="NE69" s="92"/>
      <c r="NF69" s="92"/>
      <c r="NG69" s="92"/>
      <c r="NH69" s="92"/>
      <c r="NI69" s="92"/>
      <c r="NJ69" s="92"/>
      <c r="NK69" s="92"/>
      <c r="NL69" s="92"/>
      <c r="NM69" s="92"/>
      <c r="NN69" s="92"/>
      <c r="NO69" s="92"/>
      <c r="NP69" s="92"/>
      <c r="NQ69" s="92"/>
      <c r="NR69" s="103"/>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4"/>
      <c r="NE70" s="92"/>
      <c r="NF70" s="92"/>
      <c r="NG70" s="92"/>
      <c r="NH70" s="92"/>
      <c r="NI70" s="92"/>
      <c r="NJ70" s="92"/>
      <c r="NK70" s="92"/>
      <c r="NL70" s="92"/>
      <c r="NM70" s="92"/>
      <c r="NN70" s="92"/>
      <c r="NO70" s="92"/>
      <c r="NP70" s="92"/>
      <c r="NQ70" s="92"/>
      <c r="NR70" s="103"/>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4"/>
      <c r="NE71" s="92"/>
      <c r="NF71" s="92"/>
      <c r="NG71" s="92"/>
      <c r="NH71" s="92"/>
      <c r="NI71" s="92"/>
      <c r="NJ71" s="92"/>
      <c r="NK71" s="92"/>
      <c r="NL71" s="92"/>
      <c r="NM71" s="92"/>
      <c r="NN71" s="92"/>
      <c r="NO71" s="92"/>
      <c r="NP71" s="92"/>
      <c r="NQ71" s="92"/>
      <c r="NR71" s="103"/>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4"/>
      <c r="NE72" s="92"/>
      <c r="NF72" s="92"/>
      <c r="NG72" s="92"/>
      <c r="NH72" s="92"/>
      <c r="NI72" s="92"/>
      <c r="NJ72" s="92"/>
      <c r="NK72" s="92"/>
      <c r="NL72" s="92"/>
      <c r="NM72" s="92"/>
      <c r="NN72" s="92"/>
      <c r="NO72" s="92"/>
      <c r="NP72" s="92"/>
      <c r="NQ72" s="92"/>
      <c r="NR72" s="103"/>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4"/>
      <c r="NE73" s="92"/>
      <c r="NF73" s="92"/>
      <c r="NG73" s="92"/>
      <c r="NH73" s="92"/>
      <c r="NI73" s="92"/>
      <c r="NJ73" s="92"/>
      <c r="NK73" s="92"/>
      <c r="NL73" s="92"/>
      <c r="NM73" s="92"/>
      <c r="NN73" s="92"/>
      <c r="NO73" s="92"/>
      <c r="NP73" s="92"/>
      <c r="NQ73" s="92"/>
      <c r="NR73" s="103"/>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4"/>
      <c r="NE74" s="92"/>
      <c r="NF74" s="92"/>
      <c r="NG74" s="92"/>
      <c r="NH74" s="92"/>
      <c r="NI74" s="92"/>
      <c r="NJ74" s="92"/>
      <c r="NK74" s="92"/>
      <c r="NL74" s="92"/>
      <c r="NM74" s="92"/>
      <c r="NN74" s="92"/>
      <c r="NO74" s="92"/>
      <c r="NP74" s="92"/>
      <c r="NQ74" s="92"/>
      <c r="NR74" s="103"/>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4"/>
      <c r="NE75" s="92"/>
      <c r="NF75" s="92"/>
      <c r="NG75" s="92"/>
      <c r="NH75" s="92"/>
      <c r="NI75" s="92"/>
      <c r="NJ75" s="92"/>
      <c r="NK75" s="92"/>
      <c r="NL75" s="92"/>
      <c r="NM75" s="92"/>
      <c r="NN75" s="92"/>
      <c r="NO75" s="92"/>
      <c r="NP75" s="92"/>
      <c r="NQ75" s="92"/>
      <c r="NR75" s="103"/>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10000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4"/>
      <c r="NE76" s="92"/>
      <c r="NF76" s="92"/>
      <c r="NG76" s="92"/>
      <c r="NH76" s="92"/>
      <c r="NI76" s="92"/>
      <c r="NJ76" s="92"/>
      <c r="NK76" s="92"/>
      <c r="NL76" s="92"/>
      <c r="NM76" s="92"/>
      <c r="NN76" s="92"/>
      <c r="NO76" s="92"/>
      <c r="NP76" s="92"/>
      <c r="NQ76" s="92"/>
      <c r="NR76" s="103"/>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179.3</v>
      </c>
      <c r="KB77" s="34"/>
      <c r="KC77" s="34"/>
      <c r="KD77" s="34"/>
      <c r="KE77" s="34"/>
      <c r="KF77" s="34"/>
      <c r="KG77" s="34"/>
      <c r="KH77" s="34"/>
      <c r="KI77" s="34"/>
      <c r="KJ77" s="34"/>
      <c r="KK77" s="34"/>
      <c r="KL77" s="34"/>
      <c r="KM77" s="34"/>
      <c r="KN77" s="34"/>
      <c r="KO77" s="40"/>
      <c r="KP77" s="32">
        <f>データ!DA7</f>
        <v>240.9</v>
      </c>
      <c r="KQ77" s="34"/>
      <c r="KR77" s="34"/>
      <c r="KS77" s="34"/>
      <c r="KT77" s="34"/>
      <c r="KU77" s="34"/>
      <c r="KV77" s="34"/>
      <c r="KW77" s="34"/>
      <c r="KX77" s="34"/>
      <c r="KY77" s="34"/>
      <c r="KZ77" s="34"/>
      <c r="LA77" s="34"/>
      <c r="LB77" s="34"/>
      <c r="LC77" s="34"/>
      <c r="LD77" s="40"/>
      <c r="LE77" s="32">
        <f>データ!DB7</f>
        <v>201.5</v>
      </c>
      <c r="LF77" s="34"/>
      <c r="LG77" s="34"/>
      <c r="LH77" s="34"/>
      <c r="LI77" s="34"/>
      <c r="LJ77" s="34"/>
      <c r="LK77" s="34"/>
      <c r="LL77" s="34"/>
      <c r="LM77" s="34"/>
      <c r="LN77" s="34"/>
      <c r="LO77" s="34"/>
      <c r="LP77" s="34"/>
      <c r="LQ77" s="34"/>
      <c r="LR77" s="34"/>
      <c r="LS77" s="40"/>
      <c r="LT77" s="32">
        <f>データ!DC7</f>
        <v>109.6</v>
      </c>
      <c r="LU77" s="34"/>
      <c r="LV77" s="34"/>
      <c r="LW77" s="34"/>
      <c r="LX77" s="34"/>
      <c r="LY77" s="34"/>
      <c r="LZ77" s="34"/>
      <c r="MA77" s="34"/>
      <c r="MB77" s="34"/>
      <c r="MC77" s="34"/>
      <c r="MD77" s="34"/>
      <c r="ME77" s="34"/>
      <c r="MF77" s="34"/>
      <c r="MG77" s="34"/>
      <c r="MH77" s="40"/>
      <c r="MI77" s="32">
        <f>データ!DD7</f>
        <v>61</v>
      </c>
      <c r="MJ77" s="34"/>
      <c r="MK77" s="34"/>
      <c r="ML77" s="34"/>
      <c r="MM77" s="34"/>
      <c r="MN77" s="34"/>
      <c r="MO77" s="34"/>
      <c r="MP77" s="34"/>
      <c r="MQ77" s="34"/>
      <c r="MR77" s="34"/>
      <c r="MS77" s="34"/>
      <c r="MT77" s="34"/>
      <c r="MU77" s="34"/>
      <c r="MV77" s="34"/>
      <c r="MW77" s="40"/>
      <c r="MX77" s="2"/>
      <c r="MY77" s="2"/>
      <c r="MZ77" s="2"/>
      <c r="NA77" s="2"/>
      <c r="NB77" s="2"/>
      <c r="NC77" s="75"/>
      <c r="ND77" s="84"/>
      <c r="NE77" s="92"/>
      <c r="NF77" s="92"/>
      <c r="NG77" s="92"/>
      <c r="NH77" s="92"/>
      <c r="NI77" s="92"/>
      <c r="NJ77" s="92"/>
      <c r="NK77" s="92"/>
      <c r="NL77" s="92"/>
      <c r="NM77" s="92"/>
      <c r="NN77" s="92"/>
      <c r="NO77" s="92"/>
      <c r="NP77" s="92"/>
      <c r="NQ77" s="92"/>
      <c r="NR77" s="103"/>
    </row>
    <row r="78" spans="1:382" ht="13.5" customHeight="1">
      <c r="A78" s="2"/>
      <c r="B78" s="12"/>
      <c r="C78" s="2"/>
      <c r="D78" s="2"/>
      <c r="E78" s="2"/>
      <c r="F78" s="2"/>
      <c r="I78" s="26" t="s">
        <v>55</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55</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55</v>
      </c>
      <c r="JS78" s="26"/>
      <c r="JT78" s="26"/>
      <c r="JU78" s="26"/>
      <c r="JV78" s="26"/>
      <c r="JW78" s="26"/>
      <c r="JX78" s="26"/>
      <c r="JY78" s="26"/>
      <c r="JZ78" s="26"/>
      <c r="KA78" s="32">
        <f>データ!DE7</f>
        <v>163.69999999999999</v>
      </c>
      <c r="KB78" s="34"/>
      <c r="KC78" s="34"/>
      <c r="KD78" s="34"/>
      <c r="KE78" s="34"/>
      <c r="KF78" s="34"/>
      <c r="KG78" s="34"/>
      <c r="KH78" s="34"/>
      <c r="KI78" s="34"/>
      <c r="KJ78" s="34"/>
      <c r="KK78" s="34"/>
      <c r="KL78" s="34"/>
      <c r="KM78" s="34"/>
      <c r="KN78" s="34"/>
      <c r="KO78" s="40"/>
      <c r="KP78" s="32">
        <f>データ!DF7</f>
        <v>88</v>
      </c>
      <c r="KQ78" s="34"/>
      <c r="KR78" s="34"/>
      <c r="KS78" s="34"/>
      <c r="KT78" s="34"/>
      <c r="KU78" s="34"/>
      <c r="KV78" s="34"/>
      <c r="KW78" s="34"/>
      <c r="KX78" s="34"/>
      <c r="KY78" s="34"/>
      <c r="KZ78" s="34"/>
      <c r="LA78" s="34"/>
      <c r="LB78" s="34"/>
      <c r="LC78" s="34"/>
      <c r="LD78" s="40"/>
      <c r="LE78" s="32">
        <f>データ!DG7</f>
        <v>77.3</v>
      </c>
      <c r="LF78" s="34"/>
      <c r="LG78" s="34"/>
      <c r="LH78" s="34"/>
      <c r="LI78" s="34"/>
      <c r="LJ78" s="34"/>
      <c r="LK78" s="34"/>
      <c r="LL78" s="34"/>
      <c r="LM78" s="34"/>
      <c r="LN78" s="34"/>
      <c r="LO78" s="34"/>
      <c r="LP78" s="34"/>
      <c r="LQ78" s="34"/>
      <c r="LR78" s="34"/>
      <c r="LS78" s="40"/>
      <c r="LT78" s="32">
        <f>データ!DH7</f>
        <v>51.8</v>
      </c>
      <c r="LU78" s="34"/>
      <c r="LV78" s="34"/>
      <c r="LW78" s="34"/>
      <c r="LX78" s="34"/>
      <c r="LY78" s="34"/>
      <c r="LZ78" s="34"/>
      <c r="MA78" s="34"/>
      <c r="MB78" s="34"/>
      <c r="MC78" s="34"/>
      <c r="MD78" s="34"/>
      <c r="ME78" s="34"/>
      <c r="MF78" s="34"/>
      <c r="MG78" s="34"/>
      <c r="MH78" s="40"/>
      <c r="MI78" s="32">
        <f>データ!DI7</f>
        <v>45.3</v>
      </c>
      <c r="MJ78" s="34"/>
      <c r="MK78" s="34"/>
      <c r="ML78" s="34"/>
      <c r="MM78" s="34"/>
      <c r="MN78" s="34"/>
      <c r="MO78" s="34"/>
      <c r="MP78" s="34"/>
      <c r="MQ78" s="34"/>
      <c r="MR78" s="34"/>
      <c r="MS78" s="34"/>
      <c r="MT78" s="34"/>
      <c r="MU78" s="34"/>
      <c r="MV78" s="34"/>
      <c r="MW78" s="40"/>
      <c r="MX78" s="2"/>
      <c r="MY78" s="2"/>
      <c r="MZ78" s="2"/>
      <c r="NA78" s="2"/>
      <c r="NB78" s="2"/>
      <c r="NC78" s="75"/>
      <c r="ND78" s="84"/>
      <c r="NE78" s="92"/>
      <c r="NF78" s="92"/>
      <c r="NG78" s="92"/>
      <c r="NH78" s="92"/>
      <c r="NI78" s="92"/>
      <c r="NJ78" s="92"/>
      <c r="NK78" s="92"/>
      <c r="NL78" s="92"/>
      <c r="NM78" s="92"/>
      <c r="NN78" s="92"/>
      <c r="NO78" s="92"/>
      <c r="NP78" s="92"/>
      <c r="NQ78" s="92"/>
      <c r="NR78" s="103"/>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4"/>
      <c r="NE79" s="92"/>
      <c r="NF79" s="92"/>
      <c r="NG79" s="92"/>
      <c r="NH79" s="92"/>
      <c r="NI79" s="92"/>
      <c r="NJ79" s="92"/>
      <c r="NK79" s="92"/>
      <c r="NL79" s="92"/>
      <c r="NM79" s="92"/>
      <c r="NN79" s="92"/>
      <c r="NO79" s="92"/>
      <c r="NP79" s="92"/>
      <c r="NQ79" s="92"/>
      <c r="NR79" s="103"/>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4"/>
      <c r="NE80" s="92"/>
      <c r="NF80" s="92"/>
      <c r="NG80" s="92"/>
      <c r="NH80" s="92"/>
      <c r="NI80" s="92"/>
      <c r="NJ80" s="92"/>
      <c r="NK80" s="92"/>
      <c r="NL80" s="92"/>
      <c r="NM80" s="92"/>
      <c r="NN80" s="92"/>
      <c r="NO80" s="92"/>
      <c r="NP80" s="92"/>
      <c r="NQ80" s="92"/>
      <c r="NR80" s="103"/>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4"/>
      <c r="NE81" s="92"/>
      <c r="NF81" s="92"/>
      <c r="NG81" s="92"/>
      <c r="NH81" s="92"/>
      <c r="NI81" s="92"/>
      <c r="NJ81" s="92"/>
      <c r="NK81" s="92"/>
      <c r="NL81" s="92"/>
      <c r="NM81" s="92"/>
      <c r="NN81" s="92"/>
      <c r="NO81" s="92"/>
      <c r="NP81" s="92"/>
      <c r="NQ81" s="92"/>
      <c r="NR81" s="103"/>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5"/>
      <c r="NE82" s="93"/>
      <c r="NF82" s="93"/>
      <c r="NG82" s="93"/>
      <c r="NH82" s="93"/>
      <c r="NI82" s="93"/>
      <c r="NJ82" s="93"/>
      <c r="NK82" s="93"/>
      <c r="NL82" s="93"/>
      <c r="NM82" s="93"/>
      <c r="NN82" s="93"/>
      <c r="NO82" s="93"/>
      <c r="NP82" s="93"/>
      <c r="NQ82" s="93"/>
      <c r="NR82" s="104"/>
    </row>
    <row r="83" spans="1:382">
      <c r="C83" s="2"/>
      <c r="BH83" s="2"/>
      <c r="GN83" s="2"/>
      <c r="IT83" s="2"/>
      <c r="KY83" s="2"/>
    </row>
    <row r="84" spans="1:382">
      <c r="C84" s="2"/>
      <c r="BH84" s="2"/>
      <c r="GN84" s="2"/>
      <c r="IT84" s="2"/>
      <c r="KY84" s="2"/>
    </row>
    <row r="86" spans="1:382" hidden="1">
      <c r="B86" s="15" t="s">
        <v>61</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63</v>
      </c>
      <c r="D87" s="15" t="s">
        <v>64</v>
      </c>
      <c r="E87" s="15" t="s">
        <v>38</v>
      </c>
      <c r="F87" s="15" t="s">
        <v>6</v>
      </c>
      <c r="G87" s="15" t="s">
        <v>65</v>
      </c>
      <c r="H87" s="15" t="s">
        <v>58</v>
      </c>
      <c r="I87" s="15" t="s">
        <v>60</v>
      </c>
      <c r="J87" s="15" t="s">
        <v>30</v>
      </c>
      <c r="K87" s="15" t="s">
        <v>62</v>
      </c>
      <c r="L87" s="15" t="s">
        <v>67</v>
      </c>
      <c r="M87" s="29" t="s">
        <v>38</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45</v>
      </c>
      <c r="J88" s="15" t="s">
        <v>45</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kkpdcYrIudhDVvJkvbGt0qHaqSop58CYaNSCVw4DoO8PdCedvXLtVlxl7hMRVlalPV7FqPkeVIU6kDPBUT1WWg==" saltValue="/HUOW8GA6WVAdwmiDDzZM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6" t="s">
        <v>41</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2" customHeight="1">
      <c r="A3" s="106" t="s">
        <v>20</v>
      </c>
      <c r="B3" s="108" t="s">
        <v>33</v>
      </c>
      <c r="C3" s="108" t="s">
        <v>69</v>
      </c>
      <c r="D3" s="108" t="s">
        <v>70</v>
      </c>
      <c r="E3" s="108" t="s">
        <v>7</v>
      </c>
      <c r="F3" s="108" t="s">
        <v>10</v>
      </c>
      <c r="G3" s="108" t="s">
        <v>53</v>
      </c>
      <c r="H3" s="114" t="s">
        <v>22</v>
      </c>
      <c r="I3" s="117"/>
      <c r="J3" s="117"/>
      <c r="K3" s="117"/>
      <c r="L3" s="117"/>
      <c r="M3" s="117"/>
      <c r="N3" s="117"/>
      <c r="O3" s="117"/>
      <c r="P3" s="117"/>
      <c r="Q3" s="117"/>
      <c r="R3" s="117"/>
      <c r="S3" s="117"/>
      <c r="T3" s="117"/>
      <c r="U3" s="117"/>
      <c r="V3" s="117"/>
      <c r="W3" s="117"/>
      <c r="X3" s="117"/>
      <c r="Y3" s="124" t="s">
        <v>71</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8"/>
      <c r="CM3" s="139"/>
      <c r="CN3" s="139"/>
      <c r="CO3" s="124" t="s">
        <v>0</v>
      </c>
      <c r="CP3" s="128"/>
      <c r="CQ3" s="128"/>
      <c r="CR3" s="128"/>
      <c r="CS3" s="128"/>
      <c r="CT3" s="128"/>
      <c r="CU3" s="128"/>
      <c r="CV3" s="128"/>
      <c r="CW3" s="128"/>
      <c r="CX3" s="128"/>
      <c r="CY3" s="128"/>
      <c r="CZ3" s="142"/>
      <c r="DA3" s="128"/>
      <c r="DB3" s="128"/>
      <c r="DC3" s="128"/>
      <c r="DD3" s="128"/>
      <c r="DE3" s="128"/>
      <c r="DF3" s="128"/>
      <c r="DG3" s="128"/>
      <c r="DH3" s="128"/>
      <c r="DI3" s="128"/>
      <c r="DJ3" s="138"/>
      <c r="DK3" s="128" t="s">
        <v>52</v>
      </c>
      <c r="DL3" s="128"/>
      <c r="DM3" s="128"/>
      <c r="DN3" s="128"/>
      <c r="DO3" s="128"/>
      <c r="DP3" s="128"/>
      <c r="DQ3" s="128"/>
      <c r="DR3" s="128"/>
      <c r="DS3" s="128"/>
      <c r="DT3" s="128"/>
      <c r="DU3" s="138"/>
    </row>
    <row r="4" spans="1:125">
      <c r="A4" s="106" t="s">
        <v>66</v>
      </c>
      <c r="B4" s="109"/>
      <c r="C4" s="109"/>
      <c r="D4" s="109"/>
      <c r="E4" s="109"/>
      <c r="F4" s="109"/>
      <c r="G4" s="109"/>
      <c r="H4" s="115"/>
      <c r="I4" s="118"/>
      <c r="J4" s="118"/>
      <c r="K4" s="118"/>
      <c r="L4" s="118"/>
      <c r="M4" s="118"/>
      <c r="N4" s="118"/>
      <c r="O4" s="118"/>
      <c r="P4" s="118"/>
      <c r="Q4" s="118"/>
      <c r="R4" s="118"/>
      <c r="S4" s="118"/>
      <c r="T4" s="118"/>
      <c r="U4" s="118"/>
      <c r="V4" s="118"/>
      <c r="W4" s="118"/>
      <c r="X4" s="118"/>
      <c r="Y4" s="125" t="s">
        <v>49</v>
      </c>
      <c r="Z4" s="129"/>
      <c r="AA4" s="129"/>
      <c r="AB4" s="129"/>
      <c r="AC4" s="129"/>
      <c r="AD4" s="129"/>
      <c r="AE4" s="129"/>
      <c r="AF4" s="129"/>
      <c r="AG4" s="129"/>
      <c r="AH4" s="129"/>
      <c r="AI4" s="130"/>
      <c r="AJ4" s="132" t="s">
        <v>26</v>
      </c>
      <c r="AK4" s="132"/>
      <c r="AL4" s="132"/>
      <c r="AM4" s="132"/>
      <c r="AN4" s="132"/>
      <c r="AO4" s="132"/>
      <c r="AP4" s="132"/>
      <c r="AQ4" s="132"/>
      <c r="AR4" s="132"/>
      <c r="AS4" s="132"/>
      <c r="AT4" s="132"/>
      <c r="AU4" s="133" t="s">
        <v>48</v>
      </c>
      <c r="AV4" s="132"/>
      <c r="AW4" s="132"/>
      <c r="AX4" s="132"/>
      <c r="AY4" s="132"/>
      <c r="AZ4" s="132"/>
      <c r="BA4" s="132"/>
      <c r="BB4" s="132"/>
      <c r="BC4" s="132"/>
      <c r="BD4" s="132"/>
      <c r="BE4" s="132"/>
      <c r="BF4" s="132" t="s">
        <v>9</v>
      </c>
      <c r="BG4" s="132"/>
      <c r="BH4" s="132"/>
      <c r="BI4" s="132"/>
      <c r="BJ4" s="132"/>
      <c r="BK4" s="132"/>
      <c r="BL4" s="132"/>
      <c r="BM4" s="132"/>
      <c r="BN4" s="132"/>
      <c r="BO4" s="132"/>
      <c r="BP4" s="132"/>
      <c r="BQ4" s="133" t="s">
        <v>13</v>
      </c>
      <c r="BR4" s="132"/>
      <c r="BS4" s="132"/>
      <c r="BT4" s="132"/>
      <c r="BU4" s="132"/>
      <c r="BV4" s="132"/>
      <c r="BW4" s="132"/>
      <c r="BX4" s="132"/>
      <c r="BY4" s="132"/>
      <c r="BZ4" s="132"/>
      <c r="CA4" s="132"/>
      <c r="CB4" s="132" t="s">
        <v>72</v>
      </c>
      <c r="CC4" s="132"/>
      <c r="CD4" s="132"/>
      <c r="CE4" s="132"/>
      <c r="CF4" s="132"/>
      <c r="CG4" s="132"/>
      <c r="CH4" s="132"/>
      <c r="CI4" s="132"/>
      <c r="CJ4" s="132"/>
      <c r="CK4" s="132"/>
      <c r="CL4" s="132"/>
      <c r="CM4" s="140" t="s">
        <v>73</v>
      </c>
      <c r="CN4" s="140" t="s">
        <v>74</v>
      </c>
      <c r="CO4" s="125" t="s">
        <v>75</v>
      </c>
      <c r="CP4" s="129"/>
      <c r="CQ4" s="129"/>
      <c r="CR4" s="129"/>
      <c r="CS4" s="129"/>
      <c r="CT4" s="129"/>
      <c r="CU4" s="129"/>
      <c r="CV4" s="129"/>
      <c r="CW4" s="129"/>
      <c r="CX4" s="129"/>
      <c r="CY4" s="130"/>
      <c r="CZ4" s="132" t="s">
        <v>76</v>
      </c>
      <c r="DA4" s="132"/>
      <c r="DB4" s="132"/>
      <c r="DC4" s="132"/>
      <c r="DD4" s="132"/>
      <c r="DE4" s="132"/>
      <c r="DF4" s="132"/>
      <c r="DG4" s="132"/>
      <c r="DH4" s="132"/>
      <c r="DI4" s="132"/>
      <c r="DJ4" s="132"/>
      <c r="DK4" s="125" t="s">
        <v>77</v>
      </c>
      <c r="DL4" s="129"/>
      <c r="DM4" s="129"/>
      <c r="DN4" s="129"/>
      <c r="DO4" s="129"/>
      <c r="DP4" s="129"/>
      <c r="DQ4" s="129"/>
      <c r="DR4" s="129"/>
      <c r="DS4" s="129"/>
      <c r="DT4" s="129"/>
      <c r="DU4" s="130"/>
    </row>
    <row r="5" spans="1:125">
      <c r="A5" s="106" t="s">
        <v>78</v>
      </c>
      <c r="B5" s="110"/>
      <c r="C5" s="110"/>
      <c r="D5" s="110"/>
      <c r="E5" s="110"/>
      <c r="F5" s="110"/>
      <c r="G5" s="110"/>
      <c r="H5" s="116" t="s">
        <v>80</v>
      </c>
      <c r="I5" s="116" t="s">
        <v>81</v>
      </c>
      <c r="J5" s="116" t="s">
        <v>82</v>
      </c>
      <c r="K5" s="116" t="s">
        <v>83</v>
      </c>
      <c r="L5" s="116" t="s">
        <v>84</v>
      </c>
      <c r="M5" s="116" t="s">
        <v>17</v>
      </c>
      <c r="N5" s="116" t="s">
        <v>8</v>
      </c>
      <c r="O5" s="116" t="s">
        <v>85</v>
      </c>
      <c r="P5" s="116" t="s">
        <v>28</v>
      </c>
      <c r="Q5" s="116" t="s">
        <v>86</v>
      </c>
      <c r="R5" s="116" t="s">
        <v>87</v>
      </c>
      <c r="S5" s="116" t="s">
        <v>88</v>
      </c>
      <c r="T5" s="116" t="s">
        <v>89</v>
      </c>
      <c r="U5" s="116" t="s">
        <v>90</v>
      </c>
      <c r="V5" s="116" t="s">
        <v>91</v>
      </c>
      <c r="W5" s="116" t="s">
        <v>92</v>
      </c>
      <c r="X5" s="116" t="s">
        <v>93</v>
      </c>
      <c r="Y5" s="116" t="s">
        <v>31</v>
      </c>
      <c r="Z5" s="116" t="s">
        <v>94</v>
      </c>
      <c r="AA5" s="116" t="s">
        <v>95</v>
      </c>
      <c r="AB5" s="116" t="s">
        <v>96</v>
      </c>
      <c r="AC5" s="116" t="s">
        <v>97</v>
      </c>
      <c r="AD5" s="116" t="s">
        <v>98</v>
      </c>
      <c r="AE5" s="116" t="s">
        <v>68</v>
      </c>
      <c r="AF5" s="116" t="s">
        <v>99</v>
      </c>
      <c r="AG5" s="116" t="s">
        <v>100</v>
      </c>
      <c r="AH5" s="116" t="s">
        <v>101</v>
      </c>
      <c r="AI5" s="116" t="s">
        <v>102</v>
      </c>
      <c r="AJ5" s="116" t="s">
        <v>31</v>
      </c>
      <c r="AK5" s="116" t="s">
        <v>94</v>
      </c>
      <c r="AL5" s="116" t="s">
        <v>95</v>
      </c>
      <c r="AM5" s="116" t="s">
        <v>96</v>
      </c>
      <c r="AN5" s="116" t="s">
        <v>97</v>
      </c>
      <c r="AO5" s="116" t="s">
        <v>98</v>
      </c>
      <c r="AP5" s="116" t="s">
        <v>68</v>
      </c>
      <c r="AQ5" s="116" t="s">
        <v>99</v>
      </c>
      <c r="AR5" s="116" t="s">
        <v>100</v>
      </c>
      <c r="AS5" s="116" t="s">
        <v>101</v>
      </c>
      <c r="AT5" s="116" t="s">
        <v>102</v>
      </c>
      <c r="AU5" s="116" t="s">
        <v>31</v>
      </c>
      <c r="AV5" s="116" t="s">
        <v>94</v>
      </c>
      <c r="AW5" s="116" t="s">
        <v>95</v>
      </c>
      <c r="AX5" s="116" t="s">
        <v>96</v>
      </c>
      <c r="AY5" s="116" t="s">
        <v>97</v>
      </c>
      <c r="AZ5" s="116" t="s">
        <v>98</v>
      </c>
      <c r="BA5" s="116" t="s">
        <v>68</v>
      </c>
      <c r="BB5" s="116" t="s">
        <v>99</v>
      </c>
      <c r="BC5" s="116" t="s">
        <v>100</v>
      </c>
      <c r="BD5" s="116" t="s">
        <v>101</v>
      </c>
      <c r="BE5" s="116" t="s">
        <v>102</v>
      </c>
      <c r="BF5" s="116" t="s">
        <v>31</v>
      </c>
      <c r="BG5" s="116" t="s">
        <v>94</v>
      </c>
      <c r="BH5" s="116" t="s">
        <v>95</v>
      </c>
      <c r="BI5" s="116" t="s">
        <v>96</v>
      </c>
      <c r="BJ5" s="116" t="s">
        <v>97</v>
      </c>
      <c r="BK5" s="116" t="s">
        <v>98</v>
      </c>
      <c r="BL5" s="116" t="s">
        <v>68</v>
      </c>
      <c r="BM5" s="116" t="s">
        <v>99</v>
      </c>
      <c r="BN5" s="116" t="s">
        <v>100</v>
      </c>
      <c r="BO5" s="116" t="s">
        <v>101</v>
      </c>
      <c r="BP5" s="116" t="s">
        <v>102</v>
      </c>
      <c r="BQ5" s="116" t="s">
        <v>31</v>
      </c>
      <c r="BR5" s="116" t="s">
        <v>94</v>
      </c>
      <c r="BS5" s="116" t="s">
        <v>95</v>
      </c>
      <c r="BT5" s="116" t="s">
        <v>96</v>
      </c>
      <c r="BU5" s="116" t="s">
        <v>97</v>
      </c>
      <c r="BV5" s="116" t="s">
        <v>98</v>
      </c>
      <c r="BW5" s="116" t="s">
        <v>68</v>
      </c>
      <c r="BX5" s="116" t="s">
        <v>99</v>
      </c>
      <c r="BY5" s="116" t="s">
        <v>100</v>
      </c>
      <c r="BZ5" s="116" t="s">
        <v>101</v>
      </c>
      <c r="CA5" s="116" t="s">
        <v>102</v>
      </c>
      <c r="CB5" s="116" t="s">
        <v>31</v>
      </c>
      <c r="CC5" s="116" t="s">
        <v>94</v>
      </c>
      <c r="CD5" s="116" t="s">
        <v>95</v>
      </c>
      <c r="CE5" s="116" t="s">
        <v>96</v>
      </c>
      <c r="CF5" s="116" t="s">
        <v>97</v>
      </c>
      <c r="CG5" s="116" t="s">
        <v>98</v>
      </c>
      <c r="CH5" s="116" t="s">
        <v>68</v>
      </c>
      <c r="CI5" s="116" t="s">
        <v>99</v>
      </c>
      <c r="CJ5" s="116" t="s">
        <v>100</v>
      </c>
      <c r="CK5" s="116" t="s">
        <v>101</v>
      </c>
      <c r="CL5" s="116" t="s">
        <v>102</v>
      </c>
      <c r="CM5" s="141"/>
      <c r="CN5" s="141"/>
      <c r="CO5" s="116" t="s">
        <v>31</v>
      </c>
      <c r="CP5" s="116" t="s">
        <v>94</v>
      </c>
      <c r="CQ5" s="116" t="s">
        <v>95</v>
      </c>
      <c r="CR5" s="116" t="s">
        <v>96</v>
      </c>
      <c r="CS5" s="116" t="s">
        <v>97</v>
      </c>
      <c r="CT5" s="116" t="s">
        <v>98</v>
      </c>
      <c r="CU5" s="116" t="s">
        <v>68</v>
      </c>
      <c r="CV5" s="116" t="s">
        <v>99</v>
      </c>
      <c r="CW5" s="116" t="s">
        <v>100</v>
      </c>
      <c r="CX5" s="116" t="s">
        <v>101</v>
      </c>
      <c r="CY5" s="116" t="s">
        <v>102</v>
      </c>
      <c r="CZ5" s="116" t="s">
        <v>31</v>
      </c>
      <c r="DA5" s="116" t="s">
        <v>94</v>
      </c>
      <c r="DB5" s="116" t="s">
        <v>95</v>
      </c>
      <c r="DC5" s="116" t="s">
        <v>96</v>
      </c>
      <c r="DD5" s="116" t="s">
        <v>97</v>
      </c>
      <c r="DE5" s="116" t="s">
        <v>98</v>
      </c>
      <c r="DF5" s="116" t="s">
        <v>68</v>
      </c>
      <c r="DG5" s="116" t="s">
        <v>99</v>
      </c>
      <c r="DH5" s="116" t="s">
        <v>100</v>
      </c>
      <c r="DI5" s="116" t="s">
        <v>101</v>
      </c>
      <c r="DJ5" s="116" t="s">
        <v>61</v>
      </c>
      <c r="DK5" s="116" t="s">
        <v>31</v>
      </c>
      <c r="DL5" s="116" t="s">
        <v>94</v>
      </c>
      <c r="DM5" s="116" t="s">
        <v>95</v>
      </c>
      <c r="DN5" s="116" t="s">
        <v>96</v>
      </c>
      <c r="DO5" s="116" t="s">
        <v>97</v>
      </c>
      <c r="DP5" s="116" t="s">
        <v>98</v>
      </c>
      <c r="DQ5" s="116" t="s">
        <v>68</v>
      </c>
      <c r="DR5" s="116" t="s">
        <v>99</v>
      </c>
      <c r="DS5" s="116" t="s">
        <v>100</v>
      </c>
      <c r="DT5" s="116" t="s">
        <v>101</v>
      </c>
      <c r="DU5" s="116" t="s">
        <v>102</v>
      </c>
    </row>
    <row r="6" spans="1:125" s="105" customFormat="1">
      <c r="A6" s="106" t="s">
        <v>103</v>
      </c>
      <c r="B6" s="111">
        <f t="shared" ref="B6:G6" si="1">B8</f>
        <v>2023</v>
      </c>
      <c r="C6" s="111">
        <f t="shared" si="1"/>
        <v>312029</v>
      </c>
      <c r="D6" s="111">
        <f t="shared" si="1"/>
        <v>47</v>
      </c>
      <c r="E6" s="111">
        <f t="shared" si="1"/>
        <v>14</v>
      </c>
      <c r="F6" s="111">
        <f t="shared" si="1"/>
        <v>0</v>
      </c>
      <c r="G6" s="111">
        <f t="shared" si="1"/>
        <v>2</v>
      </c>
      <c r="H6" s="111" t="str">
        <f>SUBSTITUTE(H8,"　","")</f>
        <v>鳥取県米子市</v>
      </c>
      <c r="I6" s="111" t="str">
        <f t="shared" ref="I6:X6" si="2">I8</f>
        <v>米子駅前地下駐車場</v>
      </c>
      <c r="J6" s="111" t="str">
        <f t="shared" si="2"/>
        <v>法非適用</v>
      </c>
      <c r="K6" s="111" t="str">
        <f t="shared" si="2"/>
        <v>駐車場整備事業</v>
      </c>
      <c r="L6" s="111" t="str">
        <f t="shared" si="2"/>
        <v>-</v>
      </c>
      <c r="M6" s="111" t="str">
        <f t="shared" si="2"/>
        <v>Ａ２Ｂ１</v>
      </c>
      <c r="N6" s="111" t="str">
        <f t="shared" si="2"/>
        <v>非設置</v>
      </c>
      <c r="O6" s="119" t="str">
        <f t="shared" si="2"/>
        <v>該当数値なし</v>
      </c>
      <c r="P6" s="111" t="str">
        <f t="shared" si="2"/>
        <v>都市計画駐車場 届出駐車場</v>
      </c>
      <c r="Q6" s="111" t="str">
        <f t="shared" si="2"/>
        <v>地下式</v>
      </c>
      <c r="R6" s="121">
        <f t="shared" si="2"/>
        <v>28</v>
      </c>
      <c r="S6" s="111" t="str">
        <f t="shared" si="2"/>
        <v>駅</v>
      </c>
      <c r="T6" s="111" t="str">
        <f t="shared" si="2"/>
        <v>有</v>
      </c>
      <c r="U6" s="121">
        <f t="shared" si="2"/>
        <v>6133</v>
      </c>
      <c r="V6" s="121">
        <f t="shared" si="2"/>
        <v>102</v>
      </c>
      <c r="W6" s="121">
        <f t="shared" si="2"/>
        <v>200</v>
      </c>
      <c r="X6" s="111" t="str">
        <f t="shared" si="2"/>
        <v>代行制</v>
      </c>
      <c r="Y6" s="126">
        <f t="shared" ref="Y6:AH6" si="3">IF(Y8="-",NA(),Y8)</f>
        <v>43.5</v>
      </c>
      <c r="Z6" s="126">
        <f t="shared" si="3"/>
        <v>51</v>
      </c>
      <c r="AA6" s="126">
        <f t="shared" si="3"/>
        <v>39.1</v>
      </c>
      <c r="AB6" s="126">
        <f t="shared" si="3"/>
        <v>64.5</v>
      </c>
      <c r="AC6" s="126">
        <f t="shared" si="3"/>
        <v>87.9</v>
      </c>
      <c r="AD6" s="126">
        <f t="shared" si="3"/>
        <v>121.8</v>
      </c>
      <c r="AE6" s="126">
        <f t="shared" si="3"/>
        <v>111.3</v>
      </c>
      <c r="AF6" s="126">
        <f t="shared" si="3"/>
        <v>158.80000000000001</v>
      </c>
      <c r="AG6" s="126">
        <f t="shared" si="3"/>
        <v>120.9</v>
      </c>
      <c r="AH6" s="126">
        <f t="shared" si="3"/>
        <v>123.1</v>
      </c>
      <c r="AI6" s="119" t="str">
        <f>IF(AI8="-","",IF(AI8="-","【-】","【"&amp;SUBSTITUTE(TEXT(AI8,"#,##0.0"),"-","△")&amp;"】"))</f>
        <v>【1,905.8】</v>
      </c>
      <c r="AJ6" s="126">
        <f t="shared" ref="AJ6:AS6" si="4">IF(AJ8="-",NA(),AJ8)</f>
        <v>0.4</v>
      </c>
      <c r="AK6" s="126">
        <f t="shared" si="4"/>
        <v>1.1000000000000001</v>
      </c>
      <c r="AL6" s="126">
        <f t="shared" si="4"/>
        <v>0.9</v>
      </c>
      <c r="AM6" s="126">
        <f t="shared" si="4"/>
        <v>1</v>
      </c>
      <c r="AN6" s="126">
        <f t="shared" si="4"/>
        <v>0.8</v>
      </c>
      <c r="AO6" s="126">
        <f t="shared" si="4"/>
        <v>6.5</v>
      </c>
      <c r="AP6" s="126">
        <f t="shared" si="4"/>
        <v>10.1</v>
      </c>
      <c r="AQ6" s="126">
        <f t="shared" si="4"/>
        <v>8.6</v>
      </c>
      <c r="AR6" s="126">
        <f t="shared" si="4"/>
        <v>7.6</v>
      </c>
      <c r="AS6" s="126">
        <f t="shared" si="4"/>
        <v>6.6</v>
      </c>
      <c r="AT6" s="119" t="str">
        <f>IF(AT8="-","",IF(AT8="-","【-】","【"&amp;SUBSTITUTE(TEXT(AT8,"#,##0.0"),"-","△")&amp;"】"))</f>
        <v>【3.9】</v>
      </c>
      <c r="AU6" s="134">
        <f t="shared" ref="AU6:BD6" si="5">IF(AU8="-",NA(),AU8)</f>
        <v>1</v>
      </c>
      <c r="AV6" s="134">
        <f t="shared" si="5"/>
        <v>5</v>
      </c>
      <c r="AW6" s="134">
        <f t="shared" si="5"/>
        <v>4</v>
      </c>
      <c r="AX6" s="134">
        <f t="shared" si="5"/>
        <v>3</v>
      </c>
      <c r="AY6" s="134">
        <f t="shared" si="5"/>
        <v>2</v>
      </c>
      <c r="AZ6" s="134">
        <f t="shared" si="5"/>
        <v>54</v>
      </c>
      <c r="BA6" s="134">
        <f t="shared" si="5"/>
        <v>654</v>
      </c>
      <c r="BB6" s="134">
        <f t="shared" si="5"/>
        <v>2466</v>
      </c>
      <c r="BC6" s="134">
        <f t="shared" si="5"/>
        <v>58</v>
      </c>
      <c r="BD6" s="134">
        <f t="shared" si="5"/>
        <v>49</v>
      </c>
      <c r="BE6" s="121" t="str">
        <f>IF(BE8="-","",IF(BE8="-","【-】","【"&amp;SUBSTITUTE(TEXT(BE8,"#,##0"),"-","△")&amp;"】"))</f>
        <v>【127】</v>
      </c>
      <c r="BF6" s="126">
        <f t="shared" ref="BF6:BO6" si="6">IF(BF8="-",NA(),BF8)</f>
        <v>-175.3</v>
      </c>
      <c r="BG6" s="126">
        <f t="shared" si="6"/>
        <v>-177.3</v>
      </c>
      <c r="BH6" s="126">
        <f t="shared" si="6"/>
        <v>-200.7</v>
      </c>
      <c r="BI6" s="126">
        <f t="shared" si="6"/>
        <v>-35.5</v>
      </c>
      <c r="BJ6" s="126">
        <f t="shared" si="6"/>
        <v>16.899999999999999</v>
      </c>
      <c r="BK6" s="126">
        <f t="shared" si="6"/>
        <v>2.2000000000000002</v>
      </c>
      <c r="BL6" s="126">
        <f t="shared" si="6"/>
        <v>-81</v>
      </c>
      <c r="BM6" s="126">
        <f t="shared" si="6"/>
        <v>-25.1</v>
      </c>
      <c r="BN6" s="126">
        <f t="shared" si="6"/>
        <v>-18</v>
      </c>
      <c r="BO6" s="126">
        <f t="shared" si="6"/>
        <v>-20.7</v>
      </c>
      <c r="BP6" s="119" t="str">
        <f>IF(BP8="-","",IF(BP8="-","【-】","【"&amp;SUBSTITUTE(TEXT(BP8,"#,##0.0"),"-","△")&amp;"】"))</f>
        <v>【△55.6】</v>
      </c>
      <c r="BQ6" s="134">
        <f t="shared" ref="BQ6:BZ6" si="7">IF(BQ8="-",NA(),BQ8)</f>
        <v>-20560</v>
      </c>
      <c r="BR6" s="134">
        <f t="shared" si="7"/>
        <v>-12784</v>
      </c>
      <c r="BS6" s="134">
        <f t="shared" si="7"/>
        <v>-21047</v>
      </c>
      <c r="BT6" s="134">
        <f t="shared" si="7"/>
        <v>-6428</v>
      </c>
      <c r="BU6" s="134">
        <f t="shared" si="7"/>
        <v>5731</v>
      </c>
      <c r="BV6" s="134">
        <f t="shared" si="7"/>
        <v>16100</v>
      </c>
      <c r="BW6" s="134">
        <f t="shared" si="7"/>
        <v>4836</v>
      </c>
      <c r="BX6" s="134">
        <f t="shared" si="7"/>
        <v>37213</v>
      </c>
      <c r="BY6" s="134">
        <f t="shared" si="7"/>
        <v>17293</v>
      </c>
      <c r="BZ6" s="134">
        <f t="shared" si="7"/>
        <v>15316</v>
      </c>
      <c r="CA6" s="121" t="str">
        <f>IF(CA8="-","",IF(CA8="-","【-】","【"&amp;SUBSTITUTE(TEXT(CA8,"#,##0"),"-","△")&amp;"】"))</f>
        <v>【12,639】</v>
      </c>
      <c r="CB6" s="126"/>
      <c r="CC6" s="126"/>
      <c r="CD6" s="126"/>
      <c r="CE6" s="126"/>
      <c r="CF6" s="126"/>
      <c r="CG6" s="126"/>
      <c r="CH6" s="126"/>
      <c r="CI6" s="126"/>
      <c r="CJ6" s="126"/>
      <c r="CK6" s="126"/>
      <c r="CL6" s="119" t="s">
        <v>104</v>
      </c>
      <c r="CM6" s="121">
        <f>CM8</f>
        <v>0</v>
      </c>
      <c r="CN6" s="121">
        <f>CN8</f>
        <v>10000</v>
      </c>
      <c r="CO6" s="126"/>
      <c r="CP6" s="126"/>
      <c r="CQ6" s="126"/>
      <c r="CR6" s="126"/>
      <c r="CS6" s="126"/>
      <c r="CT6" s="126"/>
      <c r="CU6" s="126"/>
      <c r="CV6" s="126"/>
      <c r="CW6" s="126"/>
      <c r="CX6" s="126"/>
      <c r="CY6" s="119" t="s">
        <v>104</v>
      </c>
      <c r="CZ6" s="126">
        <f t="shared" ref="CZ6:DI6" si="8">IF(CZ8="-",NA(),CZ8)</f>
        <v>179.3</v>
      </c>
      <c r="DA6" s="126">
        <f t="shared" si="8"/>
        <v>240.9</v>
      </c>
      <c r="DB6" s="126">
        <f t="shared" si="8"/>
        <v>201.5</v>
      </c>
      <c r="DC6" s="126">
        <f t="shared" si="8"/>
        <v>109.6</v>
      </c>
      <c r="DD6" s="126">
        <f t="shared" si="8"/>
        <v>61</v>
      </c>
      <c r="DE6" s="126">
        <f t="shared" si="8"/>
        <v>163.69999999999999</v>
      </c>
      <c r="DF6" s="126">
        <f t="shared" si="8"/>
        <v>88</v>
      </c>
      <c r="DG6" s="126">
        <f t="shared" si="8"/>
        <v>77.3</v>
      </c>
      <c r="DH6" s="126">
        <f t="shared" si="8"/>
        <v>51.8</v>
      </c>
      <c r="DI6" s="126">
        <f t="shared" si="8"/>
        <v>45.3</v>
      </c>
      <c r="DJ6" s="119" t="str">
        <f>IF(DJ8="-","",IF(DJ8="-","【-】","【"&amp;SUBSTITUTE(TEXT(DJ8,"#,##0.0"),"-","△")&amp;"】"))</f>
        <v>【79.0】</v>
      </c>
      <c r="DK6" s="126">
        <f t="shared" ref="DK6:DT6" si="9">IF(DK8="-",NA(),DK8)</f>
        <v>323.5</v>
      </c>
      <c r="DL6" s="126">
        <f t="shared" si="9"/>
        <v>195.1</v>
      </c>
      <c r="DM6" s="126">
        <f t="shared" si="9"/>
        <v>215.7</v>
      </c>
      <c r="DN6" s="126">
        <f t="shared" si="9"/>
        <v>310.8</v>
      </c>
      <c r="DO6" s="126">
        <f t="shared" si="9"/>
        <v>417.6</v>
      </c>
      <c r="DP6" s="126">
        <f t="shared" si="9"/>
        <v>184.2</v>
      </c>
      <c r="DQ6" s="126">
        <f t="shared" si="9"/>
        <v>153.80000000000001</v>
      </c>
      <c r="DR6" s="126">
        <f t="shared" si="9"/>
        <v>163.5</v>
      </c>
      <c r="DS6" s="126">
        <f t="shared" si="9"/>
        <v>178.3</v>
      </c>
      <c r="DT6" s="126">
        <f t="shared" si="9"/>
        <v>181.9</v>
      </c>
      <c r="DU6" s="119" t="str">
        <f>IF(DU8="-","",IF(DU8="-","【-】","【"&amp;SUBSTITUTE(TEXT(DU8,"#,##0.0"),"-","△")&amp;"】"))</f>
        <v>【210.9】</v>
      </c>
    </row>
    <row r="7" spans="1:125" s="105" customFormat="1">
      <c r="A7" s="106" t="s">
        <v>79</v>
      </c>
      <c r="B7" s="111">
        <f t="shared" ref="B7:AH7" si="10">B8</f>
        <v>2023</v>
      </c>
      <c r="C7" s="111">
        <f t="shared" si="10"/>
        <v>312029</v>
      </c>
      <c r="D7" s="111">
        <f t="shared" si="10"/>
        <v>47</v>
      </c>
      <c r="E7" s="111">
        <f t="shared" si="10"/>
        <v>14</v>
      </c>
      <c r="F7" s="111">
        <f t="shared" si="10"/>
        <v>0</v>
      </c>
      <c r="G7" s="111">
        <f t="shared" si="10"/>
        <v>2</v>
      </c>
      <c r="H7" s="111" t="str">
        <f t="shared" si="10"/>
        <v>鳥取県　米子市</v>
      </c>
      <c r="I7" s="111" t="str">
        <f t="shared" si="10"/>
        <v>米子駅前地下駐車場</v>
      </c>
      <c r="J7" s="111" t="str">
        <f t="shared" si="10"/>
        <v>法非適用</v>
      </c>
      <c r="K7" s="111" t="str">
        <f t="shared" si="10"/>
        <v>駐車場整備事業</v>
      </c>
      <c r="L7" s="111" t="str">
        <f t="shared" si="10"/>
        <v>-</v>
      </c>
      <c r="M7" s="111" t="str">
        <f t="shared" si="10"/>
        <v>Ａ２Ｂ１</v>
      </c>
      <c r="N7" s="111" t="str">
        <f t="shared" si="10"/>
        <v>非設置</v>
      </c>
      <c r="O7" s="119" t="str">
        <f t="shared" si="10"/>
        <v>該当数値なし</v>
      </c>
      <c r="P7" s="111" t="str">
        <f t="shared" si="10"/>
        <v>都市計画駐車場 届出駐車場</v>
      </c>
      <c r="Q7" s="111" t="str">
        <f t="shared" si="10"/>
        <v>地下式</v>
      </c>
      <c r="R7" s="121">
        <f t="shared" si="10"/>
        <v>28</v>
      </c>
      <c r="S7" s="111" t="str">
        <f t="shared" si="10"/>
        <v>駅</v>
      </c>
      <c r="T7" s="111" t="str">
        <f t="shared" si="10"/>
        <v>有</v>
      </c>
      <c r="U7" s="121">
        <f t="shared" si="10"/>
        <v>6133</v>
      </c>
      <c r="V7" s="121">
        <f t="shared" si="10"/>
        <v>102</v>
      </c>
      <c r="W7" s="121">
        <f t="shared" si="10"/>
        <v>200</v>
      </c>
      <c r="X7" s="111" t="str">
        <f t="shared" si="10"/>
        <v>代行制</v>
      </c>
      <c r="Y7" s="126">
        <f t="shared" si="10"/>
        <v>43.5</v>
      </c>
      <c r="Z7" s="126">
        <f t="shared" si="10"/>
        <v>51</v>
      </c>
      <c r="AA7" s="126">
        <f t="shared" si="10"/>
        <v>39.1</v>
      </c>
      <c r="AB7" s="126">
        <f t="shared" si="10"/>
        <v>64.5</v>
      </c>
      <c r="AC7" s="126">
        <f t="shared" si="10"/>
        <v>87.9</v>
      </c>
      <c r="AD7" s="126">
        <f t="shared" si="10"/>
        <v>121.8</v>
      </c>
      <c r="AE7" s="126">
        <f t="shared" si="10"/>
        <v>111.3</v>
      </c>
      <c r="AF7" s="126">
        <f t="shared" si="10"/>
        <v>158.80000000000001</v>
      </c>
      <c r="AG7" s="126">
        <f t="shared" si="10"/>
        <v>120.9</v>
      </c>
      <c r="AH7" s="126">
        <f t="shared" si="10"/>
        <v>123.1</v>
      </c>
      <c r="AI7" s="119"/>
      <c r="AJ7" s="126">
        <f t="shared" ref="AJ7:AS7" si="11">AJ8</f>
        <v>0.4</v>
      </c>
      <c r="AK7" s="126">
        <f t="shared" si="11"/>
        <v>1.1000000000000001</v>
      </c>
      <c r="AL7" s="126">
        <f t="shared" si="11"/>
        <v>0.9</v>
      </c>
      <c r="AM7" s="126">
        <f t="shared" si="11"/>
        <v>1</v>
      </c>
      <c r="AN7" s="126">
        <f t="shared" si="11"/>
        <v>0.8</v>
      </c>
      <c r="AO7" s="126">
        <f t="shared" si="11"/>
        <v>6.5</v>
      </c>
      <c r="AP7" s="126">
        <f t="shared" si="11"/>
        <v>10.1</v>
      </c>
      <c r="AQ7" s="126">
        <f t="shared" si="11"/>
        <v>8.6</v>
      </c>
      <c r="AR7" s="126">
        <f t="shared" si="11"/>
        <v>7.6</v>
      </c>
      <c r="AS7" s="126">
        <f t="shared" si="11"/>
        <v>6.6</v>
      </c>
      <c r="AT7" s="119"/>
      <c r="AU7" s="134">
        <f t="shared" ref="AU7:BD7" si="12">AU8</f>
        <v>1</v>
      </c>
      <c r="AV7" s="134">
        <f t="shared" si="12"/>
        <v>5</v>
      </c>
      <c r="AW7" s="134">
        <f t="shared" si="12"/>
        <v>4</v>
      </c>
      <c r="AX7" s="134">
        <f t="shared" si="12"/>
        <v>3</v>
      </c>
      <c r="AY7" s="134">
        <f t="shared" si="12"/>
        <v>2</v>
      </c>
      <c r="AZ7" s="134">
        <f t="shared" si="12"/>
        <v>54</v>
      </c>
      <c r="BA7" s="134">
        <f t="shared" si="12"/>
        <v>654</v>
      </c>
      <c r="BB7" s="134">
        <f t="shared" si="12"/>
        <v>2466</v>
      </c>
      <c r="BC7" s="134">
        <f t="shared" si="12"/>
        <v>58</v>
      </c>
      <c r="BD7" s="134">
        <f t="shared" si="12"/>
        <v>49</v>
      </c>
      <c r="BE7" s="121"/>
      <c r="BF7" s="126">
        <f t="shared" ref="BF7:BO7" si="13">BF8</f>
        <v>-175.3</v>
      </c>
      <c r="BG7" s="126">
        <f t="shared" si="13"/>
        <v>-177.3</v>
      </c>
      <c r="BH7" s="126">
        <f t="shared" si="13"/>
        <v>-200.7</v>
      </c>
      <c r="BI7" s="126">
        <f t="shared" si="13"/>
        <v>-35.5</v>
      </c>
      <c r="BJ7" s="126">
        <f t="shared" si="13"/>
        <v>16.899999999999999</v>
      </c>
      <c r="BK7" s="126">
        <f t="shared" si="13"/>
        <v>2.2000000000000002</v>
      </c>
      <c r="BL7" s="126">
        <f t="shared" si="13"/>
        <v>-81</v>
      </c>
      <c r="BM7" s="126">
        <f t="shared" si="13"/>
        <v>-25.1</v>
      </c>
      <c r="BN7" s="126">
        <f t="shared" si="13"/>
        <v>-18</v>
      </c>
      <c r="BO7" s="126">
        <f t="shared" si="13"/>
        <v>-20.7</v>
      </c>
      <c r="BP7" s="119"/>
      <c r="BQ7" s="134">
        <f t="shared" ref="BQ7:BZ7" si="14">BQ8</f>
        <v>-20560</v>
      </c>
      <c r="BR7" s="134">
        <f t="shared" si="14"/>
        <v>-12784</v>
      </c>
      <c r="BS7" s="134">
        <f t="shared" si="14"/>
        <v>-21047</v>
      </c>
      <c r="BT7" s="134">
        <f t="shared" si="14"/>
        <v>-6428</v>
      </c>
      <c r="BU7" s="134">
        <f t="shared" si="14"/>
        <v>5731</v>
      </c>
      <c r="BV7" s="134">
        <f t="shared" si="14"/>
        <v>16100</v>
      </c>
      <c r="BW7" s="134">
        <f t="shared" si="14"/>
        <v>4836</v>
      </c>
      <c r="BX7" s="134">
        <f t="shared" si="14"/>
        <v>37213</v>
      </c>
      <c r="BY7" s="134">
        <f t="shared" si="14"/>
        <v>17293</v>
      </c>
      <c r="BZ7" s="134">
        <f t="shared" si="14"/>
        <v>15316</v>
      </c>
      <c r="CA7" s="121"/>
      <c r="CB7" s="126" t="s">
        <v>104</v>
      </c>
      <c r="CC7" s="126" t="s">
        <v>104</v>
      </c>
      <c r="CD7" s="126" t="s">
        <v>104</v>
      </c>
      <c r="CE7" s="126" t="s">
        <v>104</v>
      </c>
      <c r="CF7" s="126" t="s">
        <v>104</v>
      </c>
      <c r="CG7" s="126" t="s">
        <v>104</v>
      </c>
      <c r="CH7" s="126" t="s">
        <v>104</v>
      </c>
      <c r="CI7" s="126" t="s">
        <v>104</v>
      </c>
      <c r="CJ7" s="126" t="s">
        <v>104</v>
      </c>
      <c r="CK7" s="126" t="s">
        <v>104</v>
      </c>
      <c r="CL7" s="119"/>
      <c r="CM7" s="121">
        <f>CM8</f>
        <v>0</v>
      </c>
      <c r="CN7" s="121">
        <f>CN8</f>
        <v>10000</v>
      </c>
      <c r="CO7" s="126" t="s">
        <v>104</v>
      </c>
      <c r="CP7" s="126" t="s">
        <v>104</v>
      </c>
      <c r="CQ7" s="126" t="s">
        <v>104</v>
      </c>
      <c r="CR7" s="126" t="s">
        <v>104</v>
      </c>
      <c r="CS7" s="126" t="s">
        <v>104</v>
      </c>
      <c r="CT7" s="126" t="s">
        <v>104</v>
      </c>
      <c r="CU7" s="126" t="s">
        <v>104</v>
      </c>
      <c r="CV7" s="126" t="s">
        <v>104</v>
      </c>
      <c r="CW7" s="126" t="s">
        <v>104</v>
      </c>
      <c r="CX7" s="126" t="s">
        <v>104</v>
      </c>
      <c r="CY7" s="119"/>
      <c r="CZ7" s="126">
        <f t="shared" ref="CZ7:DI7" si="15">CZ8</f>
        <v>179.3</v>
      </c>
      <c r="DA7" s="126">
        <f t="shared" si="15"/>
        <v>240.9</v>
      </c>
      <c r="DB7" s="126">
        <f t="shared" si="15"/>
        <v>201.5</v>
      </c>
      <c r="DC7" s="126">
        <f t="shared" si="15"/>
        <v>109.6</v>
      </c>
      <c r="DD7" s="126">
        <f t="shared" si="15"/>
        <v>61</v>
      </c>
      <c r="DE7" s="126">
        <f t="shared" si="15"/>
        <v>163.69999999999999</v>
      </c>
      <c r="DF7" s="126">
        <f t="shared" si="15"/>
        <v>88</v>
      </c>
      <c r="DG7" s="126">
        <f t="shared" si="15"/>
        <v>77.3</v>
      </c>
      <c r="DH7" s="126">
        <f t="shared" si="15"/>
        <v>51.8</v>
      </c>
      <c r="DI7" s="126">
        <f t="shared" si="15"/>
        <v>45.3</v>
      </c>
      <c r="DJ7" s="119"/>
      <c r="DK7" s="126">
        <f t="shared" ref="DK7:DT7" si="16">DK8</f>
        <v>323.5</v>
      </c>
      <c r="DL7" s="126">
        <f t="shared" si="16"/>
        <v>195.1</v>
      </c>
      <c r="DM7" s="126">
        <f t="shared" si="16"/>
        <v>215.7</v>
      </c>
      <c r="DN7" s="126">
        <f t="shared" si="16"/>
        <v>310.8</v>
      </c>
      <c r="DO7" s="126">
        <f t="shared" si="16"/>
        <v>417.6</v>
      </c>
      <c r="DP7" s="126">
        <f t="shared" si="16"/>
        <v>184.2</v>
      </c>
      <c r="DQ7" s="126">
        <f t="shared" si="16"/>
        <v>153.80000000000001</v>
      </c>
      <c r="DR7" s="126">
        <f t="shared" si="16"/>
        <v>163.5</v>
      </c>
      <c r="DS7" s="126">
        <f t="shared" si="16"/>
        <v>178.3</v>
      </c>
      <c r="DT7" s="126">
        <f t="shared" si="16"/>
        <v>181.9</v>
      </c>
      <c r="DU7" s="119"/>
    </row>
    <row r="8" spans="1:125" s="105" customFormat="1">
      <c r="A8" s="106"/>
      <c r="B8" s="112">
        <v>2023</v>
      </c>
      <c r="C8" s="112">
        <v>312029</v>
      </c>
      <c r="D8" s="112">
        <v>47</v>
      </c>
      <c r="E8" s="112">
        <v>14</v>
      </c>
      <c r="F8" s="112">
        <v>0</v>
      </c>
      <c r="G8" s="112">
        <v>2</v>
      </c>
      <c r="H8" s="112" t="s">
        <v>105</v>
      </c>
      <c r="I8" s="112" t="s">
        <v>106</v>
      </c>
      <c r="J8" s="112" t="s">
        <v>108</v>
      </c>
      <c r="K8" s="112" t="s">
        <v>109</v>
      </c>
      <c r="L8" s="112" t="s">
        <v>45</v>
      </c>
      <c r="M8" s="112" t="s">
        <v>110</v>
      </c>
      <c r="N8" s="112" t="s">
        <v>24</v>
      </c>
      <c r="O8" s="120" t="s">
        <v>111</v>
      </c>
      <c r="P8" s="112" t="s">
        <v>107</v>
      </c>
      <c r="Q8" s="112" t="s">
        <v>112</v>
      </c>
      <c r="R8" s="122">
        <v>28</v>
      </c>
      <c r="S8" s="112" t="s">
        <v>113</v>
      </c>
      <c r="T8" s="112" t="s">
        <v>114</v>
      </c>
      <c r="U8" s="122">
        <v>6133</v>
      </c>
      <c r="V8" s="122">
        <v>102</v>
      </c>
      <c r="W8" s="122">
        <v>200</v>
      </c>
      <c r="X8" s="112" t="s">
        <v>12</v>
      </c>
      <c r="Y8" s="127">
        <v>43.5</v>
      </c>
      <c r="Z8" s="127">
        <v>51</v>
      </c>
      <c r="AA8" s="127">
        <v>39.1</v>
      </c>
      <c r="AB8" s="127">
        <v>64.5</v>
      </c>
      <c r="AC8" s="127">
        <v>87.9</v>
      </c>
      <c r="AD8" s="127">
        <v>121.8</v>
      </c>
      <c r="AE8" s="127">
        <v>111.3</v>
      </c>
      <c r="AF8" s="127">
        <v>158.80000000000001</v>
      </c>
      <c r="AG8" s="127">
        <v>120.9</v>
      </c>
      <c r="AH8" s="127">
        <v>123.1</v>
      </c>
      <c r="AI8" s="120">
        <v>1905.8</v>
      </c>
      <c r="AJ8" s="127">
        <v>0.4</v>
      </c>
      <c r="AK8" s="127">
        <v>1.1000000000000001</v>
      </c>
      <c r="AL8" s="127">
        <v>0.9</v>
      </c>
      <c r="AM8" s="127">
        <v>1</v>
      </c>
      <c r="AN8" s="127">
        <v>0.8</v>
      </c>
      <c r="AO8" s="127">
        <v>6.5</v>
      </c>
      <c r="AP8" s="127">
        <v>10.1</v>
      </c>
      <c r="AQ8" s="127">
        <v>8.6</v>
      </c>
      <c r="AR8" s="127">
        <v>7.6</v>
      </c>
      <c r="AS8" s="127">
        <v>6.6</v>
      </c>
      <c r="AT8" s="120">
        <v>3.9</v>
      </c>
      <c r="AU8" s="135">
        <v>1</v>
      </c>
      <c r="AV8" s="135">
        <v>5</v>
      </c>
      <c r="AW8" s="135">
        <v>4</v>
      </c>
      <c r="AX8" s="135">
        <v>3</v>
      </c>
      <c r="AY8" s="135">
        <v>2</v>
      </c>
      <c r="AZ8" s="135">
        <v>54</v>
      </c>
      <c r="BA8" s="135">
        <v>654</v>
      </c>
      <c r="BB8" s="135">
        <v>2466</v>
      </c>
      <c r="BC8" s="135">
        <v>58</v>
      </c>
      <c r="BD8" s="135">
        <v>49</v>
      </c>
      <c r="BE8" s="135">
        <v>127</v>
      </c>
      <c r="BF8" s="127">
        <v>-175.3</v>
      </c>
      <c r="BG8" s="127">
        <v>-177.3</v>
      </c>
      <c r="BH8" s="127">
        <v>-200.7</v>
      </c>
      <c r="BI8" s="127">
        <v>-35.5</v>
      </c>
      <c r="BJ8" s="127">
        <v>16.899999999999999</v>
      </c>
      <c r="BK8" s="127">
        <v>2.2000000000000002</v>
      </c>
      <c r="BL8" s="127">
        <v>-81</v>
      </c>
      <c r="BM8" s="127">
        <v>-25.1</v>
      </c>
      <c r="BN8" s="127">
        <v>-18</v>
      </c>
      <c r="BO8" s="127">
        <v>-20.7</v>
      </c>
      <c r="BP8" s="120">
        <v>-55.6</v>
      </c>
      <c r="BQ8" s="135">
        <v>-20560</v>
      </c>
      <c r="BR8" s="135">
        <v>-12784</v>
      </c>
      <c r="BS8" s="135">
        <v>-21047</v>
      </c>
      <c r="BT8" s="137">
        <v>-6428</v>
      </c>
      <c r="BU8" s="137">
        <v>5731</v>
      </c>
      <c r="BV8" s="135">
        <v>16100</v>
      </c>
      <c r="BW8" s="135">
        <v>4836</v>
      </c>
      <c r="BX8" s="135">
        <v>37213</v>
      </c>
      <c r="BY8" s="135">
        <v>17293</v>
      </c>
      <c r="BZ8" s="135">
        <v>15316</v>
      </c>
      <c r="CA8" s="122">
        <v>12639</v>
      </c>
      <c r="CB8" s="127" t="s">
        <v>45</v>
      </c>
      <c r="CC8" s="127" t="s">
        <v>45</v>
      </c>
      <c r="CD8" s="127" t="s">
        <v>45</v>
      </c>
      <c r="CE8" s="127" t="s">
        <v>45</v>
      </c>
      <c r="CF8" s="127" t="s">
        <v>45</v>
      </c>
      <c r="CG8" s="127" t="s">
        <v>45</v>
      </c>
      <c r="CH8" s="127" t="s">
        <v>45</v>
      </c>
      <c r="CI8" s="127" t="s">
        <v>45</v>
      </c>
      <c r="CJ8" s="127" t="s">
        <v>45</v>
      </c>
      <c r="CK8" s="127" t="s">
        <v>45</v>
      </c>
      <c r="CL8" s="120" t="s">
        <v>45</v>
      </c>
      <c r="CM8" s="122">
        <v>0</v>
      </c>
      <c r="CN8" s="122">
        <v>10000</v>
      </c>
      <c r="CO8" s="127" t="s">
        <v>45</v>
      </c>
      <c r="CP8" s="127" t="s">
        <v>45</v>
      </c>
      <c r="CQ8" s="127" t="s">
        <v>45</v>
      </c>
      <c r="CR8" s="127" t="s">
        <v>45</v>
      </c>
      <c r="CS8" s="127" t="s">
        <v>45</v>
      </c>
      <c r="CT8" s="127" t="s">
        <v>45</v>
      </c>
      <c r="CU8" s="127" t="s">
        <v>45</v>
      </c>
      <c r="CV8" s="127" t="s">
        <v>45</v>
      </c>
      <c r="CW8" s="127" t="s">
        <v>45</v>
      </c>
      <c r="CX8" s="127" t="s">
        <v>45</v>
      </c>
      <c r="CY8" s="120" t="s">
        <v>45</v>
      </c>
      <c r="CZ8" s="127">
        <v>179.3</v>
      </c>
      <c r="DA8" s="127">
        <v>240.9</v>
      </c>
      <c r="DB8" s="127">
        <v>201.5</v>
      </c>
      <c r="DC8" s="127">
        <v>109.6</v>
      </c>
      <c r="DD8" s="127">
        <v>61</v>
      </c>
      <c r="DE8" s="127">
        <v>163.69999999999999</v>
      </c>
      <c r="DF8" s="127">
        <v>88</v>
      </c>
      <c r="DG8" s="127">
        <v>77.3</v>
      </c>
      <c r="DH8" s="127">
        <v>51.8</v>
      </c>
      <c r="DI8" s="127">
        <v>45.3</v>
      </c>
      <c r="DJ8" s="120">
        <v>79</v>
      </c>
      <c r="DK8" s="127">
        <v>323.5</v>
      </c>
      <c r="DL8" s="127">
        <v>195.1</v>
      </c>
      <c r="DM8" s="127">
        <v>215.7</v>
      </c>
      <c r="DN8" s="127">
        <v>310.8</v>
      </c>
      <c r="DO8" s="127">
        <v>417.6</v>
      </c>
      <c r="DP8" s="127">
        <v>184.2</v>
      </c>
      <c r="DQ8" s="127">
        <v>153.80000000000001</v>
      </c>
      <c r="DR8" s="127">
        <v>163.5</v>
      </c>
      <c r="DS8" s="127">
        <v>178.3</v>
      </c>
      <c r="DT8" s="127">
        <v>181.9</v>
      </c>
      <c r="DU8" s="120">
        <v>210.9</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23"/>
      <c r="BU9" s="123"/>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27</v>
      </c>
      <c r="C10" s="107" t="s">
        <v>115</v>
      </c>
      <c r="D10" s="107" t="s">
        <v>116</v>
      </c>
      <c r="E10" s="107" t="s">
        <v>117</v>
      </c>
      <c r="F10" s="107" t="s">
        <v>118</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33</v>
      </c>
      <c r="B11" s="113" t="str">
        <f>IF(VALUE($B$6)=0,"",IF(VALUE($B$6)&gt;2022,"R"&amp;TEXT(VALUE($B$6)-2022,"00"),"H"&amp;VALUE($B$6)-1992))</f>
        <v>R01</v>
      </c>
      <c r="C11" s="113" t="str">
        <f>IF(VALUE($B$6)=0,"",IF(VALUE($B$6)&gt;2021,"R"&amp;TEXT(VALUE($B$6)-2021,"00"),"H"&amp;VALUE($B$6)-1991))</f>
        <v>R02</v>
      </c>
      <c r="D11" s="113" t="str">
        <f>IF(VALUE($B$6)=0,"",IF(VALUE($B$6)&gt;2020,"R"&amp;TEXT(VALUE($B$6)-2020,"00"),"H"&amp;VALUE($B$6)-1990))</f>
        <v>R03</v>
      </c>
      <c r="E11" s="113" t="str">
        <f>IF(VALUE($B$6)=0,"",IF(VALUE($B$6)&gt;2019,"R"&amp;TEXT(VALUE($B$6)-2019,"00"),"H"&amp;VALUE($B$6)-1989))</f>
        <v>R04</v>
      </c>
      <c r="F11" s="113" t="str">
        <f>IF(VALUE($B$6)=0,"",IF(VALUE($B$6)&gt;2018,"R"&amp;TEXT(VALUE($B$6)-2018,"00"),"H"&amp;VALUE($B$6)-1988))</f>
        <v>R05</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亀尾 令奈</cp:lastModifiedBy>
  <dcterms:created xsi:type="dcterms:W3CDTF">2024-12-19T01:06:50Z</dcterms:created>
  <dcterms:modified xsi:type="dcterms:W3CDTF">2025-01-29T06:35:57Z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2025-01-29T06:35:57Z</vt:filetime>
  </property>
</Properties>
</file>