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87i7j4q\c$\共有：環境水道課\002_計画調整係\☆未処理フォルダ☆\250203〆　公営企業に係る経営比較分析表（令和５年度決算）の分析等について\【経営比較分析表】下水道\"/>
    </mc:Choice>
  </mc:AlternateContent>
  <xr:revisionPtr revIDLastSave="0" documentId="13_ncr:1_{5A54E97C-6935-4F5D-BD52-71DB1046A93A}" xr6:coauthVersionLast="47" xr6:coauthVersionMax="47" xr10:uidLastSave="{00000000-0000-0000-0000-000000000000}"/>
  <workbookProtection workbookAlgorithmName="SHA-512" workbookHashValue="6s0f1cicYcSMO29BowW5/5NdYpuunrgQKwYesIF4RACVN/oGVuN/rE0QJOsbmQmQA5x54yjvvH/s0nHwc8Ggmw==" workbookSaltValue="T6Ks3QIazXmTfXVToWqPhw=="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<sst xmlns="http://schemas.openxmlformats.org/spreadsheetml/2006/main" count="236" uniqueCount="119">
  <si>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</si>
  <si>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</si>
  <si>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</si>
  <si>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</si>
  <si>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</si>
  <si>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</si>
  <si>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</si>
  <si>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</si>
  <si>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</si>
  <si>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</si>
  <si>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</si>
  <si>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</si>
  <si>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</si>
  <si>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</si>
  <si>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</si>
  <si>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</si>
  <si>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</si>
  <si>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</si>
  <si>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</si>
  <si>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</si>
  <si>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</si>
  <si>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</si>
  <si>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</si>
  <si>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</si>
  <si>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</si>
  <si>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</si>
  <si>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</si>
  <si>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</si>
  <si>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</si>
  <si>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</si>
  <si>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</si>
  <si>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</si>
  <si>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</si>
  <si>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</si>
  <si>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</si>
  <si>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</si>
  <si>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</si>
  <si>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</si>
  <si>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</si>
  <si>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</si>
  <si>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</si>
  <si>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</si>
  <si>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</si>
  <si>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</si>
  <si>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</si>
  <si>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</si>
  <si>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</si>
  <si>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</si>
  <si>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</si>
  <si>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</si>
  <si>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</si>
  <si>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</si>
  <si>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</si>
  <si>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</si>
  <si>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</si>
  <si>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</si>
  <si>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</si>
  <si>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</si>
  <si>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</si>
  <si>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</si>
  <si>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</si>
  <si>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</si>
  <si>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</si>
  <si>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</si>
  <si>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</si>
  <si>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</si>
  <si>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</si>
  <si>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</si>
  <si>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</si>
  <si>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</si>
  <si>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</si>
  <si>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</si>
  <si>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</si>
  <si>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</si>
  <si>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</si>
  <si>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</si>
  <si>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</si>
  <si>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</si>
  <si>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</si>
  <si>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</si>
  <si>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</si>
  <si>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</si>
  <si>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</si>
  <si>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</si>
  <si>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</si>
  <si>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</si>
  <si>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</si>
  <si>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</si>
  <si>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</si>
  <si>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</si>
  <si>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</si>
  <si>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</si>
  <si>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</si>
  <si>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</si>
  <si>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</si>
  <si>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</si>
  <si>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</si>
  <si>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</si>
  <si>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</si>
  <si>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</si>
  <si>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</si>
  <si>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</si>
  <si>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</si>
  <si>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</si>
  <si>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</si>
  <si>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</si>
  <si>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</si>
  <si>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</si>
  <si>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</si>
  <si>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</si>
  <si>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</si>
  <si>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</si>
  <si>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</si>
  <si>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</si>
  <si>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</si>
  <si>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</si>
  <si>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大谷処理区が平成7年に、浦富処理区が平成16年にそれぞれ供用開始した。
　両処理区とも管渠の老朽化による問題は発生していない。
　ポンプ等の機械設備が更新時期を迎えており、長寿命化計画に沿って計画的に更新している。
　長寿命化計画に替わるストックマネジメント計画の策定を令和2年度に策定した。
　令和3年度よりストックマネジメントに基づき、各処理場、マンホールポンプ等の設備更新を計画的に実施している。</t>
    <phoneticPr fontId="4"/>
  </si>
  <si>
    <t>　本町の下水道使用料は高い水準にあるが、汚水処理や投資にかかる費用を適切に反映した料金体系となっている。引き続き、基準外繰入金に頼らない独立採算を徹底し、事業運営を行う必要がある。
　歳出面では、収支に影響しやすい施設更新を抑制し、資産のライフサイクルコストを縮減するため、ストックマネジメントに基づいた維持管理・投資の最適化に向けた計画を令和2年度に策定しており、令和3年度以降施設更新を計画的に実施している。</t>
    <phoneticPr fontId="4"/>
  </si>
  <si>
    <t>①収益的収支比率：総収益の増加、事業費用総合計の減少により、4.18pt増加した。100％を下回る数値であるため改善が必要である。
④企業債残高対事業規模比率：例年減少傾向にあったが、起債借入額の増加に伴い、4.16pt増加した。
⑤経費回収率：汚水処理費の減少により、1.55pt増加した。類似団体平均値を大きく下回っている。汚水処理費の抑制を行うことが必要である。
⑥汚水処理原価：令和2年度より施設更新により汚水処理費が増額し原価が大きく上昇している。前年度と比較し、汚水処理費が減少したため22.52円減少した。類似団体平均値を大きく上回っている。汚水処理費の抑制を行うことが必要である。
⑦施設利用率：水量は例年ほぼ横ばいとなっているが、処理場の余剰があるため効率的な施設利用が課題となっている。
⑧水洗化率：毎年増加している。引き続き、接続率の増加を目指し接続促進を行いたい。</t>
    <rPh sb="13" eb="15">
      <t>ゾウカ</t>
    </rPh>
    <rPh sb="21" eb="23">
      <t>ゴウケイ</t>
    </rPh>
    <rPh sb="24" eb="26">
      <t>ゲンショウ</t>
    </rPh>
    <rPh sb="36" eb="38">
      <t>ゾウカ</t>
    </rPh>
    <rPh sb="46" eb="48">
      <t>シタマワ</t>
    </rPh>
    <rPh sb="49" eb="51">
      <t>スウチ</t>
    </rPh>
    <rPh sb="56" eb="58">
      <t>カイゼン</t>
    </rPh>
    <rPh sb="59" eb="61">
      <t>ヒツヨウ</t>
    </rPh>
    <rPh sb="75" eb="77">
      <t>キボ</t>
    </rPh>
    <rPh sb="80" eb="86">
      <t>レイネンゲンショウケイコウ</t>
    </rPh>
    <rPh sb="92" eb="97">
      <t>キサイカリイレガク</t>
    </rPh>
    <rPh sb="98" eb="100">
      <t>ゾウカ</t>
    </rPh>
    <rPh sb="101" eb="102">
      <t>トモナ</t>
    </rPh>
    <rPh sb="110" eb="112">
      <t>ゾウカ</t>
    </rPh>
    <rPh sb="123" eb="128">
      <t>オスイショリヒ</t>
    </rPh>
    <rPh sb="129" eb="131">
      <t>ゲンショウ</t>
    </rPh>
    <rPh sb="141" eb="143">
      <t>ゾウカ</t>
    </rPh>
    <rPh sb="146" eb="150">
      <t>ルイジダンタイ</t>
    </rPh>
    <rPh sb="154" eb="155">
      <t>オオ</t>
    </rPh>
    <rPh sb="164" eb="169">
      <t>オスイショリヒ</t>
    </rPh>
    <rPh sb="170" eb="172">
      <t>ヨクセイ</t>
    </rPh>
    <rPh sb="229" eb="232">
      <t>ゼンネンド</t>
    </rPh>
    <rPh sb="233" eb="235">
      <t>ヒカク</t>
    </rPh>
    <rPh sb="243" eb="245">
      <t>ゲンショウ</t>
    </rPh>
    <rPh sb="254" eb="255">
      <t>エン</t>
    </rPh>
    <rPh sb="255" eb="257">
      <t>ゲンショウ</t>
    </rPh>
    <rPh sb="260" eb="264">
      <t>ルイジダンタイ</t>
    </rPh>
    <rPh sb="264" eb="267">
      <t>ヘイキンチ</t>
    </rPh>
    <rPh sb="268" eb="269">
      <t>オオ</t>
    </rPh>
    <rPh sb="271" eb="273">
      <t>ウワマワ</t>
    </rPh>
    <rPh sb="278" eb="283">
      <t>オスイショリヒ</t>
    </rPh>
    <rPh sb="284" eb="286">
      <t>ヨクセイ</t>
    </rPh>
    <rPh sb="287" eb="288">
      <t>オコナ</t>
    </rPh>
    <rPh sb="292" eb="294">
      <t>ヒツヨウ</t>
    </rPh>
    <rPh sb="378" eb="38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</si>
</sst>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2C-48A6-8E04-16FC15BB82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A72C-48A6-8E04-16FC15BB82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37.82</c:v>
                </c:pt>
                <c:pt idx="1">
                  <c:v>37.049999999999997</c:v>
                </c:pt>
                <c:pt idx="2">
                  <c:v>38.22</c:v>
                </c:pt>
                <c:pt idx="3">
                  <c:v>37.28</c:v>
                </c:pt>
                <c:pt idx="4">
                  <c:v>37</c:v>
                </c:pt>
              </c:numCache>
            </c:numRef>
          </c:val>
          <c:extLst>
            <c:ext xmlns:c16="http://schemas.microsoft.com/office/drawing/2014/chart" uri="{C3380CC4-5D6E-409C-BE32-E72D297353CC}">
              <c16:uniqueId val="{00000000-D439-41CC-B75C-CFFC6FF756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439-41CC-B75C-CFFC6FF756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90.47</c:v>
                </c:pt>
                <c:pt idx="1">
                  <c:v>91.12</c:v>
                </c:pt>
                <c:pt idx="2">
                  <c:v>91.82</c:v>
                </c:pt>
                <c:pt idx="3">
                  <c:v>92.12</c:v>
                </c:pt>
                <c:pt idx="4">
                  <c:v>92.33</c:v>
                </c:pt>
              </c:numCache>
            </c:numRef>
          </c:val>
          <c:extLst>
            <c:ext xmlns:c16="http://schemas.microsoft.com/office/drawing/2014/chart" uri="{C3380CC4-5D6E-409C-BE32-E72D297353CC}">
              <c16:uniqueId val="{00000000-0A0C-4955-84C6-DB0B63878E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0A0C-4955-84C6-DB0B63878E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98.69</c:v>
                </c:pt>
                <c:pt idx="1">
                  <c:v>81.08</c:v>
                </c:pt>
                <c:pt idx="2">
                  <c:v>78.900000000000006</c:v>
                </c:pt>
                <c:pt idx="3">
                  <c:v>73.61</c:v>
                </c:pt>
                <c:pt idx="4">
                  <c:v>77.790000000000006</c:v>
                </c:pt>
              </c:numCache>
            </c:numRef>
          </c:val>
          <c:extLst>
            <c:ext xmlns:c16="http://schemas.microsoft.com/office/drawing/2014/chart" uri="{C3380CC4-5D6E-409C-BE32-E72D297353CC}">
              <c16:uniqueId val="{00000000-7C3C-4C4F-A1C0-6650D57735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C-4C4F-A1C0-6650D57735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8-4ADF-9450-41E02D8B052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8-4ADF-9450-41E02D8B052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C-4B06-9708-D6FD14F73F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C-4B06-9708-D6FD14F73F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3B-4A29-95DF-229B747A23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B-4A29-95DF-229B747A23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1-4124-BEAC-9E53CC796B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1-4124-BEAC-9E53CC796B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586.07000000000005</c:v>
                </c:pt>
                <c:pt idx="1">
                  <c:v>541.09</c:v>
                </c:pt>
                <c:pt idx="2">
                  <c:v>484.95</c:v>
                </c:pt>
                <c:pt idx="3">
                  <c:v>480.1</c:v>
                </c:pt>
                <c:pt idx="4">
                  <c:v>484.26</c:v>
                </c:pt>
              </c:numCache>
            </c:numRef>
          </c:val>
          <c:extLst>
            <c:ext xmlns:c16="http://schemas.microsoft.com/office/drawing/2014/chart" uri="{C3380CC4-5D6E-409C-BE32-E72D297353CC}">
              <c16:uniqueId val="{00000000-8D32-4D90-B33A-56787BC4FE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8D32-4D90-B33A-56787BC4FE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85.68</c:v>
                </c:pt>
                <c:pt idx="1">
                  <c:v>60.96</c:v>
                </c:pt>
                <c:pt idx="2">
                  <c:v>63.1</c:v>
                </c:pt>
                <c:pt idx="3">
                  <c:v>57.65</c:v>
                </c:pt>
                <c:pt idx="4">
                  <c:v>59.2</c:v>
                </c:pt>
              </c:numCache>
            </c:numRef>
          </c:val>
          <c:extLst>
            <c:ext xmlns:c16="http://schemas.microsoft.com/office/drawing/2014/chart" uri="{C3380CC4-5D6E-409C-BE32-E72D297353CC}">
              <c16:uniqueId val="{00000000-97E4-4A03-ACD3-284475D144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97E4-4A03-ACD3-284475D144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261.42</c:v>
                </c:pt>
                <c:pt idx="1">
                  <c:v>372.22</c:v>
                </c:pt>
                <c:pt idx="2">
                  <c:v>362.12</c:v>
                </c:pt>
                <c:pt idx="3">
                  <c:v>399.33</c:v>
                </c:pt>
                <c:pt idx="4">
                  <c:v>376.81</c:v>
                </c:pt>
              </c:numCache>
            </c:numRef>
          </c:val>
          <c:extLst>
            <c:ext xmlns:c16="http://schemas.microsoft.com/office/drawing/2014/chart" uri="{C3380CC4-5D6E-409C-BE32-E72D297353CC}">
              <c16:uniqueId val="{00000000-BA6F-4C1E-A110-56AE353447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BA6F-4C1E-A110-56AE353447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岩美町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10903</v>
      </c>
      <c r="AM8" s="41"/>
      <c r="AN8" s="41"/>
      <c r="AO8" s="41"/>
      <c r="AP8" s="41"/>
      <c r="AQ8" s="41"/>
      <c r="AR8" s="41"/>
      <c r="AS8" s="41"/>
      <c r="AT8" s="34">
        <f>データ!T6</f>
        <v>224.7</v>
      </c>
      <c r="AU8" s="34"/>
      <c r="AV8" s="34"/>
      <c r="AW8" s="34"/>
      <c r="AX8" s="34"/>
      <c r="AY8" s="34"/>
      <c r="AZ8" s="34"/>
      <c r="BA8" s="34"/>
      <c r="BB8" s="34">
        <f>データ!U6</f>
        <v>48.52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67.239999999999995</v>
      </c>
      <c r="Q10" s="34"/>
      <c r="R10" s="34"/>
      <c r="S10" s="34"/>
      <c r="T10" s="34"/>
      <c r="U10" s="34"/>
      <c r="V10" s="34"/>
      <c r="W10" s="34">
        <f>データ!Q6</f>
        <v>86.72</v>
      </c>
      <c r="X10" s="34"/>
      <c r="Y10" s="34"/>
      <c r="Z10" s="34"/>
      <c r="AA10" s="34"/>
      <c r="AB10" s="34"/>
      <c r="AC10" s="34"/>
      <c r="AD10" s="41">
        <f>データ!R6</f>
        <v>4708</v>
      </c>
      <c r="AE10" s="41"/>
      <c r="AF10" s="41"/>
      <c r="AG10" s="41"/>
      <c r="AH10" s="41"/>
      <c r="AI10" s="41"/>
      <c r="AJ10" s="41"/>
      <c r="AK10" s="2"/>
      <c r="AL10" s="41">
        <f>データ!V6</f>
        <v>7286</v>
      </c>
      <c r="AM10" s="41"/>
      <c r="AN10" s="41"/>
      <c r="AO10" s="41"/>
      <c r="AP10" s="41"/>
      <c r="AQ10" s="41"/>
      <c r="AR10" s="41"/>
      <c r="AS10" s="41"/>
      <c r="AT10" s="34">
        <f>データ!W6</f>
        <v>3.3</v>
      </c>
      <c r="AU10" s="34"/>
      <c r="AV10" s="34"/>
      <c r="AW10" s="34"/>
      <c r="AX10" s="34"/>
      <c r="AY10" s="34"/>
      <c r="AZ10" s="34"/>
      <c r="BA10" s="34"/>
      <c r="BB10" s="34">
        <f>データ!X6</f>
        <v>2207.88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117</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cJalrGIQgf9CyaszcQWzg+JNqbU1SZ0pxSs5TxrVLXTa2Y25jfdGJepBICpBMdBRDYSZmAGLVq93qhmXucGH9w==" saltValue="psj0HjXmomT/jyD+PIpf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313025</v>
      </c>
      <c r="D6" s="19">
        <f t="shared" si="3"/>
        <v>47</v>
      </c>
      <c r="E6" s="19">
        <f t="shared" si="3"/>
        <v>17</v>
      </c>
      <c r="F6" s="19">
        <f t="shared" si="3"/>
        <v>1</v>
      </c>
      <c r="G6" s="19">
        <f t="shared" si="3"/>
        <v>0</v>
      </c>
      <c r="H6" s="19" t="str">
        <f t="shared" si="3"/>
        <v>鳥取県　岩美町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67.239999999999995</v>
      </c>
      <c r="Q6" s="20">
        <f t="shared" si="3"/>
        <v>86.72</v>
      </c>
      <c r="R6" s="20">
        <f t="shared" si="3"/>
        <v>4708</v>
      </c>
      <c r="S6" s="20">
        <f t="shared" si="3"/>
        <v>10903</v>
      </c>
      <c r="T6" s="20">
        <f t="shared" si="3"/>
        <v>224.7</v>
      </c>
      <c r="U6" s="20">
        <f t="shared" si="3"/>
        <v>48.52</v>
      </c>
      <c r="V6" s="20">
        <f t="shared" si="3"/>
        <v>7286</v>
      </c>
      <c r="W6" s="20">
        <f t="shared" si="3"/>
        <v>3.3</v>
      </c>
      <c r="X6" s="20">
        <f t="shared" si="3"/>
        <v>2207.88</v>
      </c>
      <c r="Y6" s="21">
        <f>IF(Y7="",NA(),Y7)</f>
        <v>98.69</v>
      </c>
      <c r="Z6" s="21">
        <f t="shared" ref="Z6:AH6" si="4">IF(Z7="",NA(),Z7)</f>
        <v>81.08</v>
      </c>
      <c r="AA6" s="21">
        <f t="shared" si="4"/>
        <v>78.900000000000006</v>
      </c>
      <c r="AB6" s="21">
        <f t="shared" si="4"/>
        <v>73.61</v>
      </c>
      <c r="AC6" s="21">
        <f t="shared" si="4"/>
        <v>77.790000000000006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586.07000000000005</v>
      </c>
      <c r="BG6" s="21">
        <f t="shared" ref="BG6:BO6" si="7">IF(BG7="",NA(),BG7)</f>
        <v>541.09</v>
      </c>
      <c r="BH6" s="21">
        <f t="shared" si="7"/>
        <v>484.95</v>
      </c>
      <c r="BI6" s="21">
        <f t="shared" si="7"/>
        <v>480.1</v>
      </c>
      <c r="BJ6" s="21">
        <f t="shared" si="7"/>
        <v>484.26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85.68</v>
      </c>
      <c r="BR6" s="21">
        <f t="shared" ref="BR6:BZ6" si="8">IF(BR7="",NA(),BR7)</f>
        <v>60.96</v>
      </c>
      <c r="BS6" s="21">
        <f t="shared" si="8"/>
        <v>63.1</v>
      </c>
      <c r="BT6" s="21">
        <f t="shared" si="8"/>
        <v>57.65</v>
      </c>
      <c r="BU6" s="21">
        <f t="shared" si="8"/>
        <v>59.2</v>
      </c>
      <c r="BV6" s="21">
        <f t="shared" si="8"/>
        <v>74.17</v>
      </c>
      <c r="BW6" s="21">
        <f t="shared" si="8"/>
        <v>79.77</v>
      </c>
      <c r="BX6" s="21">
        <f t="shared" si="8"/>
        <v>79.63</v>
      </c>
      <c r="BY6" s="21">
        <f t="shared" si="8"/>
        <v>76.78</v>
      </c>
      <c r="BZ6" s="21">
        <f t="shared" si="8"/>
        <v>75.41</v>
      </c>
      <c r="CA6" s="20" t="str">
        <f>IF(CA7="","",IF(CA7="-","【-】","【"&amp;SUBSTITUTE(TEXT(CA7,"#,##0.00"),"-","△")&amp;"】"))</f>
        <v>【97.81】</v>
      </c>
      <c r="CB6" s="21">
        <f>IF(CB7="",NA(),CB7)</f>
        <v>261.42</v>
      </c>
      <c r="CC6" s="21">
        <f t="shared" ref="CC6:CK6" si="9">IF(CC7="",NA(),CC7)</f>
        <v>372.22</v>
      </c>
      <c r="CD6" s="21">
        <f t="shared" si="9"/>
        <v>362.12</v>
      </c>
      <c r="CE6" s="21">
        <f t="shared" si="9"/>
        <v>399.33</v>
      </c>
      <c r="CF6" s="21">
        <f t="shared" si="9"/>
        <v>376.81</v>
      </c>
      <c r="CG6" s="21">
        <f t="shared" si="9"/>
        <v>230.95</v>
      </c>
      <c r="CH6" s="21">
        <f t="shared" si="9"/>
        <v>214.56</v>
      </c>
      <c r="CI6" s="21">
        <f t="shared" si="9"/>
        <v>213.66</v>
      </c>
      <c r="CJ6" s="21">
        <f t="shared" si="9"/>
        <v>224.31</v>
      </c>
      <c r="CK6" s="21">
        <f t="shared" si="9"/>
        <v>223.48</v>
      </c>
      <c r="CL6" s="20" t="str">
        <f>IF(CL7="","",IF(CL7="-","【-】","【"&amp;SUBSTITUTE(TEXT(CL7,"#,##0.00"),"-","△")&amp;"】"))</f>
        <v>【138.75】</v>
      </c>
      <c r="CM6" s="21">
        <f>IF(CM7="",NA(),CM7)</f>
        <v>37.82</v>
      </c>
      <c r="CN6" s="21">
        <f t="shared" ref="CN6:CV6" si="10">IF(CN7="",NA(),CN7)</f>
        <v>37.049999999999997</v>
      </c>
      <c r="CO6" s="21">
        <f t="shared" si="10"/>
        <v>38.22</v>
      </c>
      <c r="CP6" s="21">
        <f t="shared" si="10"/>
        <v>37.28</v>
      </c>
      <c r="CQ6" s="21">
        <f t="shared" si="10"/>
        <v>37</v>
      </c>
      <c r="CR6" s="21">
        <f t="shared" si="10"/>
        <v>49.27</v>
      </c>
      <c r="CS6" s="21">
        <f t="shared" si="10"/>
        <v>49.47</v>
      </c>
      <c r="CT6" s="21">
        <f t="shared" si="10"/>
        <v>48.19</v>
      </c>
      <c r="CU6" s="21">
        <f t="shared" si="10"/>
        <v>47.32</v>
      </c>
      <c r="CV6" s="21">
        <f t="shared" si="10"/>
        <v>48.03</v>
      </c>
      <c r="CW6" s="20" t="str">
        <f>IF(CW7="","",IF(CW7="-","【-】","【"&amp;SUBSTITUTE(TEXT(CW7,"#,##0.00"),"-","△")&amp;"】"))</f>
        <v>【58.94】</v>
      </c>
      <c r="CX6" s="21">
        <f>IF(CX7="",NA(),CX7)</f>
        <v>90.47</v>
      </c>
      <c r="CY6" s="21">
        <f t="shared" ref="CY6:DG6" si="11">IF(CY7="",NA(),CY7)</f>
        <v>91.12</v>
      </c>
      <c r="CZ6" s="21">
        <f t="shared" si="11"/>
        <v>91.82</v>
      </c>
      <c r="DA6" s="21">
        <f t="shared" si="11"/>
        <v>92.12</v>
      </c>
      <c r="DB6" s="21">
        <f t="shared" si="11"/>
        <v>92.33</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2">
      <c r="A7" s="14"/>
      <c r="B7" s="23">
        <v>2023</v>
      </c>
      <c r="C7" s="23">
        <v>313025</v>
      </c>
      <c r="D7" s="23">
        <v>47</v>
      </c>
      <c r="E7" s="23">
        <v>17</v>
      </c>
      <c r="F7" s="23">
        <v>1</v>
      </c>
      <c r="G7" s="23">
        <v>0</v>
      </c>
      <c r="H7" s="23" t="s">
        <v>97</v>
      </c>
      <c r="I7" s="23" t="s">
        <v>98</v>
      </c>
      <c r="J7" s="23" t="s">
        <v>99</v>
      </c>
      <c r="K7" s="23" t="s">
        <v>100</v>
      </c>
      <c r="L7" s="23" t="s">
        <v>101</v>
      </c>
      <c r="M7" s="23" t="s">
        <v>102</v>
      </c>
      <c r="N7" s="24" t="s">
        <v>103</v>
      </c>
      <c r="O7" s="24" t="s">
        <v>104</v>
      </c>
      <c r="P7" s="24">
        <v>67.239999999999995</v>
      </c>
      <c r="Q7" s="24">
        <v>86.72</v>
      </c>
      <c r="R7" s="24">
        <v>4708</v>
      </c>
      <c r="S7" s="24">
        <v>10903</v>
      </c>
      <c r="T7" s="24">
        <v>224.7</v>
      </c>
      <c r="U7" s="24">
        <v>48.52</v>
      </c>
      <c r="V7" s="24">
        <v>7286</v>
      </c>
      <c r="W7" s="24">
        <v>3.3</v>
      </c>
      <c r="X7" s="24">
        <v>2207.88</v>
      </c>
      <c r="Y7" s="24">
        <v>98.69</v>
      </c>
      <c r="Z7" s="24">
        <v>81.08</v>
      </c>
      <c r="AA7" s="24">
        <v>78.900000000000006</v>
      </c>
      <c r="AB7" s="24">
        <v>73.61</v>
      </c>
      <c r="AC7" s="24">
        <v>77.790000000000006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586.07000000000005</v>
      </c>
      <c r="BG7" s="24">
        <v>541.09</v>
      </c>
      <c r="BH7" s="24">
        <v>484.95</v>
      </c>
      <c r="BI7" s="24">
        <v>480.1</v>
      </c>
      <c r="BJ7" s="24">
        <v>484.26</v>
      </c>
      <c r="BK7" s="24">
        <v>1130.42</v>
      </c>
      <c r="BL7" s="24">
        <v>1245.0999999999999</v>
      </c>
      <c r="BM7" s="24">
        <v>1108.8</v>
      </c>
      <c r="BN7" s="24">
        <v>1194.56</v>
      </c>
      <c r="BO7" s="24">
        <v>1174.6099999999999</v>
      </c>
      <c r="BP7" s="24">
        <v>630.82000000000005</v>
      </c>
      <c r="BQ7" s="24">
        <v>85.68</v>
      </c>
      <c r="BR7" s="24">
        <v>60.96</v>
      </c>
      <c r="BS7" s="24">
        <v>63.1</v>
      </c>
      <c r="BT7" s="24">
        <v>57.65</v>
      </c>
      <c r="BU7" s="24">
        <v>59.2</v>
      </c>
      <c r="BV7" s="24">
        <v>74.17</v>
      </c>
      <c r="BW7" s="24">
        <v>79.77</v>
      </c>
      <c r="BX7" s="24">
        <v>79.63</v>
      </c>
      <c r="BY7" s="24">
        <v>76.78</v>
      </c>
      <c r="BZ7" s="24">
        <v>75.41</v>
      </c>
      <c r="CA7" s="24">
        <v>97.81</v>
      </c>
      <c r="CB7" s="24">
        <v>261.42</v>
      </c>
      <c r="CC7" s="24">
        <v>372.22</v>
      </c>
      <c r="CD7" s="24">
        <v>362.12</v>
      </c>
      <c r="CE7" s="24">
        <v>399.33</v>
      </c>
      <c r="CF7" s="24">
        <v>376.81</v>
      </c>
      <c r="CG7" s="24">
        <v>230.95</v>
      </c>
      <c r="CH7" s="24">
        <v>214.56</v>
      </c>
      <c r="CI7" s="24">
        <v>213.66</v>
      </c>
      <c r="CJ7" s="24">
        <v>224.31</v>
      </c>
      <c r="CK7" s="24">
        <v>223.48</v>
      </c>
      <c r="CL7" s="24">
        <v>138.75</v>
      </c>
      <c r="CM7" s="24">
        <v>37.82</v>
      </c>
      <c r="CN7" s="24">
        <v>37.049999999999997</v>
      </c>
      <c r="CO7" s="24">
        <v>38.22</v>
      </c>
      <c r="CP7" s="24">
        <v>37.28</v>
      </c>
      <c r="CQ7" s="24">
        <v>37</v>
      </c>
      <c r="CR7" s="24">
        <v>49.27</v>
      </c>
      <c r="CS7" s="24">
        <v>49.47</v>
      </c>
      <c r="CT7" s="24">
        <v>48.19</v>
      </c>
      <c r="CU7" s="24">
        <v>47.32</v>
      </c>
      <c r="CV7" s="24">
        <v>48.03</v>
      </c>
      <c r="CW7" s="24">
        <v>58.94</v>
      </c>
      <c r="CX7" s="24">
        <v>90.47</v>
      </c>
      <c r="CY7" s="24">
        <v>91.12</v>
      </c>
      <c r="CZ7" s="24">
        <v>91.82</v>
      </c>
      <c r="DA7" s="24">
        <v>92.12</v>
      </c>
      <c r="DB7" s="24">
        <v>92.33</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U2135</cp:lastModifiedBy>
  <cp:lastPrinted>2025-01-26T23:46:20Z</cp:lastPrinted>
  <dcterms:created xsi:type="dcterms:W3CDTF">2024-12-19T01:38:50Z</dcterms:created>
  <dcterms:modified xsi:type="dcterms:W3CDTF">2025-01-27T00:48:43Z</dcterms:modified>
  <cp:category/>
</cp:coreProperties>
</file>