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87i7j4q\c$\共有：環境水道課\002_計画調整係\☆未処理フォルダ☆\250203〆　公営企業に係る経営比較分析表（令和５年度決算）の分析等について\【経営比較分析表】下水道\"/>
    </mc:Choice>
  </mc:AlternateContent>
  <xr:revisionPtr revIDLastSave="0" documentId="13_ncr:1_{1292105F-60B8-46B3-9911-8C6A81C64477}" xr6:coauthVersionLast="47" xr6:coauthVersionMax="47" xr10:uidLastSave="{00000000-0000-0000-0000-000000000000}"/>
  <workbookProtection workbookAlgorithmName="SHA-512" workbookHashValue="nss1QJpuvlN7FURsXOOkJkCyXCNrE15S25pYo5ZJj9SY+xzbL+X91ykiaGdd9hLM9VIP873J//GmyIxbBxzdaQ==" workbookSaltValue="2BseSFzV3dL/QkZ5ptjCkw=="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E86" i="4"/>
  <c r="BB10" i="4"/>
  <c r="BB8" i="4"/>
  <c r="AD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<sst xmlns="http://schemas.openxmlformats.org/spreadsheetml/2006/main" count="236" uniqueCount="121">
  <si>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</si>
  <si>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</si>
  <si>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</si>
  <si>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</si>
  <si>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</si>
  <si>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</si>
  <si>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</si>
  <si>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</si>
  <si>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</si>
  <si>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</si>
  <si>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</si>
  <si>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</si>
  <si>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</si>
  <si>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</si>
  <si>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</si>
  <si>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</si>
  <si>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</si>
  <si>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</si>
  <si>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</si>
  <si>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</si>
  <si>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</si>
  <si>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</si>
  <si>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</si>
  <si>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</si>
  <si>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</si>
  <si>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</si>
  <si>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</si>
  <si>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</si>
  <si>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</si>
  <si>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</si>
  <si>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</si>
  <si>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</si>
  <si>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</si>
  <si>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</si>
  <si>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</si>
  <si>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</si>
  <si>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</si>
  <si>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</si>
  <si>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</si>
  <si>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</si>
  <si>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</si>
  <si>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</si>
  <si>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</si>
  <si>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</si>
  <si>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</si>
  <si>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</si>
  <si>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</si>
  <si>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</si>
  <si>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</si>
  <si>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</si>
  <si>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</si>
  <si>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</si>
  <si>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</si>
  <si>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</si>
  <si>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</si>
  <si>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</si>
  <si>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</si>
  <si>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</si>
  <si>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</si>
  <si>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</si>
  <si>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</si>
  <si>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</si>
  <si>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</si>
  <si>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</si>
  <si>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</si>
  <si>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</si>
  <si>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</si>
  <si>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</si>
  <si>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</si>
  <si>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</si>
  <si>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</si>
  <si>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</si>
  <si>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</si>
  <si>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</si>
  <si>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</si>
  <si>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</si>
  <si>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</si>
  <si>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</si>
  <si>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</si>
  <si>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</si>
  <si>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</si>
  <si>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</si>
  <si>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</si>
  <si>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</si>
  <si>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</si>
  <si>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</si>
  <si>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</si>
  <si>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</si>
  <si>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</si>
  <si>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</si>
  <si>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</si>
  <si>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</si>
  <si>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</si>
  <si>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</si>
  <si>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</si>
  <si>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</si>
  <si>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</si>
  <si>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</si>
  <si>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</si>
  <si>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</si>
  <si>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</si>
  <si>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</si>
  <si>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</si>
  <si>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</si>
  <si>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</si>
  <si>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</si>
  <si>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</si>
  <si>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</si>
  <si>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</si>
  <si>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</si>
  <si>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</si>
  <si>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</si>
  <si>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</si>
  <si>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</si>
  <si>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</si>
  <si>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</si>
  <si>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</si>
  <si>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</si>
  <si>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長谷・白地地区が平成16年に、本庄・太田地区が平成18年にそれぞれ供用開始した。
　現在のところどちらの処理区も老朽化による管渠の異常はみられないが、マンホールポンプの更新時期が到来している。
　長谷・白地地区の処理場については、機械設備の更新時期を迎える。
　今後、中期的には計画的なマンホールポンプの更新と管渠の適切な点検を行い、長期的には施設の更新時期を見極めて計画していくことが必要となる。</t>
    <phoneticPr fontId="4"/>
  </si>
  <si>
    <t xml:space="preserve"> 本町の下水道使用料は高い水準にあるが、使用料のみで汚水処理費を賄えない状況にあり一般会計の負担が大きくなっているため、資本費平準化債の借入により公債費負担の平準化を図っている。
　今後は、汚水処理施設の見直しを含めた検討を行うことが課題となっている。</t>
    <phoneticPr fontId="4"/>
  </si>
  <si>
    <t>①収益的収支比率：総収益の増加、事業費用総合計の減少により、0.96pt増加した。100％を下回る数値であるため改善が必要である。
④企業債残高対事業規模比率：起債残高の減少により3.29pt減少した。
⑤経費回収率：使用料の減少により、0.17pt減少した。類似団体平均値を大きく下回っている。汚水処理費の抑制を行うことが必要である。
⑥汚水処理原価：年間有収水量の減少、汚水処理費の減少により10.45円減少した。類似団体平均値を大きく上回っている。汚水処理費の抑制を行うことが必要である。
⑦施設利用率：例年水量はほぼ横ばいだが、今後人口増加等も見込めないため、増加は難しい状況となっている。後述の水洗化率も含め、規模に合わせた汚水処理を検討する必要がある。
⑧水洗化率：毎年増加している。引き続き、接続率の増加を目指し接続促進を行いたい。</t>
    <rPh sb="9" eb="12">
      <t>ソウシュウエキ</t>
    </rPh>
    <rPh sb="13" eb="15">
      <t>ゾウカ</t>
    </rPh>
    <rPh sb="16" eb="18">
      <t>ジギョウ</t>
    </rPh>
    <rPh sb="24" eb="26">
      <t>ゲンショウ</t>
    </rPh>
    <rPh sb="36" eb="38">
      <t>ゾウカ</t>
    </rPh>
    <rPh sb="114" eb="115">
      <t>ショウ</t>
    </rPh>
    <rPh sb="130" eb="134">
      <t>ルイジダンタイ</t>
    </rPh>
    <rPh sb="134" eb="137">
      <t>ヘイキンチ</t>
    </rPh>
    <rPh sb="138" eb="139">
      <t>オオ</t>
    </rPh>
    <rPh sb="141" eb="143">
      <t>シタマワ</t>
    </rPh>
    <rPh sb="185" eb="186">
      <t>ショウ</t>
    </rPh>
    <rPh sb="193" eb="195">
      <t>ゲンショウ</t>
    </rPh>
    <rPh sb="204" eb="206">
      <t>ゲンショウ</t>
    </rPh>
    <rPh sb="217" eb="218">
      <t>オオ</t>
    </rPh>
    <rPh sb="220" eb="222">
      <t>ウワマワ</t>
    </rPh>
    <rPh sb="227" eb="232">
      <t>オスイショリヒ</t>
    </rPh>
    <rPh sb="233" eb="235">
      <t>ヨクセイ</t>
    </rPh>
    <rPh sb="341" eb="343">
      <t>ゾウカ</t>
    </rPh>
    <rPh sb="348" eb="349">
      <t>ヒ</t>
    </rPh>
    <rPh sb="350" eb="351">
      <t>ツヅ</t>
    </rPh>
    <rPh sb="353" eb="356">
      <t>セツゾクリツ</t>
    </rPh>
    <rPh sb="357" eb="359">
      <t>ゾウカ</t>
    </rPh>
    <rPh sb="360" eb="362">
      <t>メザ</t>
    </rPh>
    <rPh sb="363" eb="367">
      <t>セツゾクソクシン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</si>
</sst>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D1-4CFA-9CAB-FFA4979DDE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AD1-4CFA-9CAB-FFA4979DDE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44.81</c:v>
                </c:pt>
                <c:pt idx="1">
                  <c:v>46.1</c:v>
                </c:pt>
                <c:pt idx="2">
                  <c:v>44.16</c:v>
                </c:pt>
                <c:pt idx="3">
                  <c:v>44.81</c:v>
                </c:pt>
                <c:pt idx="4">
                  <c:v>43.51</c:v>
                </c:pt>
              </c:numCache>
            </c:numRef>
          </c:val>
          <c:extLst>
            <c:ext xmlns:c16="http://schemas.microsoft.com/office/drawing/2014/chart" uri="{C3380CC4-5D6E-409C-BE32-E72D297353CC}">
              <c16:uniqueId val="{00000000-77BF-4BDD-84FA-AD7A4A988A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7BF-4BDD-84FA-AD7A4A988A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88.7</c:v>
                </c:pt>
                <c:pt idx="1">
                  <c:v>89.93</c:v>
                </c:pt>
                <c:pt idx="2">
                  <c:v>90.04</c:v>
                </c:pt>
                <c:pt idx="3">
                  <c:v>91.15</c:v>
                </c:pt>
                <c:pt idx="4">
                  <c:v>91.34</c:v>
                </c:pt>
              </c:numCache>
            </c:numRef>
          </c:val>
          <c:extLst>
            <c:ext xmlns:c16="http://schemas.microsoft.com/office/drawing/2014/chart" uri="{C3380CC4-5D6E-409C-BE32-E72D297353CC}">
              <c16:uniqueId val="{00000000-F127-415C-9762-7A15DAB406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127-415C-9762-7A15DAB406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80.56</c:v>
                </c:pt>
                <c:pt idx="1">
                  <c:v>78.58</c:v>
                </c:pt>
                <c:pt idx="2">
                  <c:v>63.6</c:v>
                </c:pt>
                <c:pt idx="3">
                  <c:v>61.31</c:v>
                </c:pt>
                <c:pt idx="4">
                  <c:v>62.27</c:v>
                </c:pt>
              </c:numCache>
            </c:numRef>
          </c:val>
          <c:extLst>
            <c:ext xmlns:c16="http://schemas.microsoft.com/office/drawing/2014/chart" uri="{C3380CC4-5D6E-409C-BE32-E72D297353CC}">
              <c16:uniqueId val="{00000000-ECB0-4EFB-8EC8-6BE299CD3D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0-4EFB-8EC8-6BE299CD3D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31-44E5-926A-7E88362793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31-44E5-926A-7E88362793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5-450D-A821-EB6CBB17A0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5-450D-A821-EB6CBB17A0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9-4121-B34A-5269F2B461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9-4121-B34A-5269F2B461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D-49A9-A852-79D3437E41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D-49A9-A852-79D3437E41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1083.3399999999999</c:v>
                </c:pt>
                <c:pt idx="1">
                  <c:v>973.99</c:v>
                </c:pt>
                <c:pt idx="2">
                  <c:v>765.3</c:v>
                </c:pt>
                <c:pt idx="3">
                  <c:v>739.4</c:v>
                </c:pt>
                <c:pt idx="4">
                  <c:v>736.11</c:v>
                </c:pt>
              </c:numCache>
            </c:numRef>
          </c:val>
          <c:extLst>
            <c:ext xmlns:c16="http://schemas.microsoft.com/office/drawing/2014/chart" uri="{C3380CC4-5D6E-409C-BE32-E72D297353CC}">
              <c16:uniqueId val="{00000000-CC2C-445B-9807-FF0F5A37ED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C2C-445B-9807-FF0F5A37ED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55.05</c:v>
                </c:pt>
                <c:pt idx="1">
                  <c:v>55.56</c:v>
                </c:pt>
                <c:pt idx="2">
                  <c:v>44.15</c:v>
                </c:pt>
                <c:pt idx="3">
                  <c:v>41.61</c:v>
                </c:pt>
                <c:pt idx="4">
                  <c:v>41.44</c:v>
                </c:pt>
              </c:numCache>
            </c:numRef>
          </c:val>
          <c:extLst>
            <c:ext xmlns:c16="http://schemas.microsoft.com/office/drawing/2014/chart" uri="{C3380CC4-5D6E-409C-BE32-E72D297353CC}">
              <c16:uniqueId val="{00000000-B385-4B4D-B800-EF8F478126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B385-4B4D-B800-EF8F478126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432.32</c:v>
                </c:pt>
                <c:pt idx="1">
                  <c:v>430.61</c:v>
                </c:pt>
                <c:pt idx="2">
                  <c:v>546.59</c:v>
                </c:pt>
                <c:pt idx="3">
                  <c:v>580.36</c:v>
                </c:pt>
                <c:pt idx="4">
                  <c:v>569.91</c:v>
                </c:pt>
              </c:numCache>
            </c:numRef>
          </c:val>
          <c:extLst>
            <c:ext xmlns:c16="http://schemas.microsoft.com/office/drawing/2014/chart" uri="{C3380CC4-5D6E-409C-BE32-E72D297353CC}">
              <c16:uniqueId val="{00000000-3005-4557-8894-9A4EA19147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005-4557-8894-9A4EA19147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鳥取県　岩美町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10903</v>
      </c>
      <c r="AM8" s="44"/>
      <c r="AN8" s="44"/>
      <c r="AO8" s="44"/>
      <c r="AP8" s="44"/>
      <c r="AQ8" s="44"/>
      <c r="AR8" s="44"/>
      <c r="AS8" s="44"/>
      <c r="AT8" s="45">
        <f>データ!T6</f>
        <v>224.7</v>
      </c>
      <c r="AU8" s="45"/>
      <c r="AV8" s="45"/>
      <c r="AW8" s="45"/>
      <c r="AX8" s="45"/>
      <c r="AY8" s="45"/>
      <c r="AZ8" s="45"/>
      <c r="BA8" s="45"/>
      <c r="BB8" s="45">
        <f>データ!U6</f>
        <v>48.52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6.4</v>
      </c>
      <c r="Q10" s="45"/>
      <c r="R10" s="45"/>
      <c r="S10" s="45"/>
      <c r="T10" s="45"/>
      <c r="U10" s="45"/>
      <c r="V10" s="45"/>
      <c r="W10" s="45">
        <f>データ!Q6</f>
        <v>210.95</v>
      </c>
      <c r="X10" s="45"/>
      <c r="Y10" s="45"/>
      <c r="Z10" s="45"/>
      <c r="AA10" s="45"/>
      <c r="AB10" s="45"/>
      <c r="AC10" s="45"/>
      <c r="AD10" s="44">
        <f>データ!R6</f>
        <v>4708</v>
      </c>
      <c r="AE10" s="44"/>
      <c r="AF10" s="44"/>
      <c r="AG10" s="44"/>
      <c r="AH10" s="44"/>
      <c r="AI10" s="44"/>
      <c r="AJ10" s="44"/>
      <c r="AK10" s="2"/>
      <c r="AL10" s="44">
        <f>データ!V6</f>
        <v>693</v>
      </c>
      <c r="AM10" s="44"/>
      <c r="AN10" s="44"/>
      <c r="AO10" s="44"/>
      <c r="AP10" s="44"/>
      <c r="AQ10" s="44"/>
      <c r="AR10" s="44"/>
      <c r="AS10" s="44"/>
      <c r="AT10" s="45">
        <f>データ!W6</f>
        <v>0.4</v>
      </c>
      <c r="AU10" s="45"/>
      <c r="AV10" s="45"/>
      <c r="AW10" s="45"/>
      <c r="AX10" s="45"/>
      <c r="AY10" s="45"/>
      <c r="AZ10" s="45"/>
      <c r="BA10" s="45"/>
      <c r="BB10" s="45">
        <f>データ!X6</f>
        <v>1732.5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NadYsdV2MjA30f/abUg6i4IjogTqqpQxfZPCGg91HcY7F0gasE5A4v1vQ5D8s1j8UyvMe5JxOKFmIzTX0oZmCw==" saltValue="xSKrsPjra53mgyrH+OTb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313025</v>
      </c>
      <c r="D6" s="19">
        <f t="shared" si="3"/>
        <v>47</v>
      </c>
      <c r="E6" s="19">
        <f t="shared" si="3"/>
        <v>17</v>
      </c>
      <c r="F6" s="19">
        <f t="shared" si="3"/>
        <v>5</v>
      </c>
      <c r="G6" s="19">
        <f t="shared" si="3"/>
        <v>0</v>
      </c>
      <c r="H6" s="19" t="str">
        <f t="shared" si="3"/>
        <v>鳥取県　岩美町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6.4</v>
      </c>
      <c r="Q6" s="20">
        <f t="shared" si="3"/>
        <v>210.95</v>
      </c>
      <c r="R6" s="20">
        <f t="shared" si="3"/>
        <v>4708</v>
      </c>
      <c r="S6" s="20">
        <f t="shared" si="3"/>
        <v>10903</v>
      </c>
      <c r="T6" s="20">
        <f t="shared" si="3"/>
        <v>224.7</v>
      </c>
      <c r="U6" s="20">
        <f t="shared" si="3"/>
        <v>48.52</v>
      </c>
      <c r="V6" s="20">
        <f t="shared" si="3"/>
        <v>693</v>
      </c>
      <c r="W6" s="20">
        <f t="shared" si="3"/>
        <v>0.4</v>
      </c>
      <c r="X6" s="20">
        <f t="shared" si="3"/>
        <v>1732.5</v>
      </c>
      <c r="Y6" s="21">
        <f>IF(Y7="",NA(),Y7)</f>
        <v>80.56</v>
      </c>
      <c r="Z6" s="21">
        <f t="shared" ref="Z6:AH6" si="4">IF(Z7="",NA(),Z7)</f>
        <v>78.58</v>
      </c>
      <c r="AA6" s="21">
        <f t="shared" si="4"/>
        <v>63.6</v>
      </c>
      <c r="AB6" s="21">
        <f t="shared" si="4"/>
        <v>61.31</v>
      </c>
      <c r="AC6" s="21">
        <f t="shared" si="4"/>
        <v>62.27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1083.3399999999999</v>
      </c>
      <c r="BG6" s="21">
        <f t="shared" ref="BG6:BO6" si="7">IF(BG7="",NA(),BG7)</f>
        <v>973.99</v>
      </c>
      <c r="BH6" s="21">
        <f t="shared" si="7"/>
        <v>765.3</v>
      </c>
      <c r="BI6" s="21">
        <f t="shared" si="7"/>
        <v>739.4</v>
      </c>
      <c r="BJ6" s="21">
        <f t="shared" si="7"/>
        <v>736.11</v>
      </c>
      <c r="BK6" s="21">
        <f t="shared" si="7"/>
        <v>826.83</v>
      </c>
      <c r="BL6" s="21">
        <f t="shared" si="7"/>
        <v>867.83</v>
      </c>
      <c r="BM6" s="21">
        <f t="shared" si="7"/>
        <v>791.76</v>
      </c>
      <c r="BN6" s="21">
        <f t="shared" si="7"/>
        <v>900.82</v>
      </c>
      <c r="BO6" s="21">
        <f t="shared" si="7"/>
        <v>839.21</v>
      </c>
      <c r="BP6" s="20" t="str">
        <f>IF(BP7="","",IF(BP7="-","【-】","【"&amp;SUBSTITUTE(TEXT(BP7,"#,##0.00"),"-","△")&amp;"】"))</f>
        <v>【785.10】</v>
      </c>
      <c r="BQ6" s="21">
        <f>IF(BQ7="",NA(),BQ7)</f>
        <v>55.05</v>
      </c>
      <c r="BR6" s="21">
        <f t="shared" ref="BR6:BZ6" si="8">IF(BR7="",NA(),BR7)</f>
        <v>55.56</v>
      </c>
      <c r="BS6" s="21">
        <f t="shared" si="8"/>
        <v>44.15</v>
      </c>
      <c r="BT6" s="21">
        <f t="shared" si="8"/>
        <v>41.61</v>
      </c>
      <c r="BU6" s="21">
        <f t="shared" si="8"/>
        <v>41.44</v>
      </c>
      <c r="BV6" s="21">
        <f t="shared" si="8"/>
        <v>57.31</v>
      </c>
      <c r="BW6" s="21">
        <f t="shared" si="8"/>
        <v>57.08</v>
      </c>
      <c r="BX6" s="21">
        <f t="shared" si="8"/>
        <v>56.26</v>
      </c>
      <c r="BY6" s="21">
        <f t="shared" si="8"/>
        <v>52.94</v>
      </c>
      <c r="BZ6" s="21">
        <f t="shared" si="8"/>
        <v>52.05</v>
      </c>
      <c r="CA6" s="20" t="str">
        <f>IF(CA7="","",IF(CA7="-","【-】","【"&amp;SUBSTITUTE(TEXT(CA7,"#,##0.00"),"-","△")&amp;"】"))</f>
        <v>【56.93】</v>
      </c>
      <c r="CB6" s="21">
        <f>IF(CB7="",NA(),CB7)</f>
        <v>432.32</v>
      </c>
      <c r="CC6" s="21">
        <f t="shared" ref="CC6:CK6" si="9">IF(CC7="",NA(),CC7)</f>
        <v>430.61</v>
      </c>
      <c r="CD6" s="21">
        <f t="shared" si="9"/>
        <v>546.59</v>
      </c>
      <c r="CE6" s="21">
        <f t="shared" si="9"/>
        <v>580.36</v>
      </c>
      <c r="CF6" s="21">
        <f t="shared" si="9"/>
        <v>569.91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44.81</v>
      </c>
      <c r="CN6" s="21">
        <f t="shared" ref="CN6:CV6" si="10">IF(CN7="",NA(),CN7)</f>
        <v>46.1</v>
      </c>
      <c r="CO6" s="21">
        <f t="shared" si="10"/>
        <v>44.16</v>
      </c>
      <c r="CP6" s="21">
        <f t="shared" si="10"/>
        <v>44.81</v>
      </c>
      <c r="CQ6" s="21">
        <f t="shared" si="10"/>
        <v>43.51</v>
      </c>
      <c r="CR6" s="21">
        <f t="shared" si="10"/>
        <v>50.14</v>
      </c>
      <c r="CS6" s="21">
        <f t="shared" si="10"/>
        <v>54.83</v>
      </c>
      <c r="CT6" s="21">
        <f t="shared" si="10"/>
        <v>66.53</v>
      </c>
      <c r="CU6" s="21">
        <f t="shared" si="10"/>
        <v>52.35</v>
      </c>
      <c r="CV6" s="21">
        <f t="shared" si="10"/>
        <v>46.25</v>
      </c>
      <c r="CW6" s="20" t="str">
        <f>IF(CW7="","",IF(CW7="-","【-】","【"&amp;SUBSTITUTE(TEXT(CW7,"#,##0.00"),"-","△")&amp;"】"))</f>
        <v>【49.87】</v>
      </c>
      <c r="CX6" s="21">
        <f>IF(CX7="",NA(),CX7)</f>
        <v>88.7</v>
      </c>
      <c r="CY6" s="21">
        <f t="shared" ref="CY6:DG6" si="11">IF(CY7="",NA(),CY7)</f>
        <v>89.93</v>
      </c>
      <c r="CZ6" s="21">
        <f t="shared" si="11"/>
        <v>90.04</v>
      </c>
      <c r="DA6" s="21">
        <f t="shared" si="11"/>
        <v>91.15</v>
      </c>
      <c r="DB6" s="21">
        <f t="shared" si="11"/>
        <v>91.34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313025</v>
      </c>
      <c r="D7" s="23">
        <v>47</v>
      </c>
      <c r="E7" s="23">
        <v>17</v>
      </c>
      <c r="F7" s="23">
        <v>5</v>
      </c>
      <c r="G7" s="23">
        <v>0</v>
      </c>
      <c r="H7" s="23" t="s">
        <v>99</v>
      </c>
      <c r="I7" s="23" t="s">
        <v>100</v>
      </c>
      <c r="J7" s="23" t="s">
        <v>101</v>
      </c>
      <c r="K7" s="23" t="s">
        <v>102</v>
      </c>
      <c r="L7" s="23" t="s">
        <v>103</v>
      </c>
      <c r="M7" s="23" t="s">
        <v>104</v>
      </c>
      <c r="N7" s="24" t="s">
        <v>105</v>
      </c>
      <c r="O7" s="24" t="s">
        <v>106</v>
      </c>
      <c r="P7" s="24">
        <v>6.4</v>
      </c>
      <c r="Q7" s="24">
        <v>210.95</v>
      </c>
      <c r="R7" s="24">
        <v>4708</v>
      </c>
      <c r="S7" s="24">
        <v>10903</v>
      </c>
      <c r="T7" s="24">
        <v>224.7</v>
      </c>
      <c r="U7" s="24">
        <v>48.52</v>
      </c>
      <c r="V7" s="24">
        <v>693</v>
      </c>
      <c r="W7" s="24">
        <v>0.4</v>
      </c>
      <c r="X7" s="24">
        <v>1732.5</v>
      </c>
      <c r="Y7" s="24">
        <v>80.56</v>
      </c>
      <c r="Z7" s="24">
        <v>78.58</v>
      </c>
      <c r="AA7" s="24">
        <v>63.6</v>
      </c>
      <c r="AB7" s="24">
        <v>61.31</v>
      </c>
      <c r="AC7" s="24">
        <v>62.27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1083.3399999999999</v>
      </c>
      <c r="BG7" s="24">
        <v>973.99</v>
      </c>
      <c r="BH7" s="24">
        <v>765.3</v>
      </c>
      <c r="BI7" s="24">
        <v>739.4</v>
      </c>
      <c r="BJ7" s="24">
        <v>736.11</v>
      </c>
      <c r="BK7" s="24">
        <v>826.83</v>
      </c>
      <c r="BL7" s="24">
        <v>867.83</v>
      </c>
      <c r="BM7" s="24">
        <v>791.76</v>
      </c>
      <c r="BN7" s="24">
        <v>900.82</v>
      </c>
      <c r="BO7" s="24">
        <v>839.21</v>
      </c>
      <c r="BP7" s="24">
        <v>785.1</v>
      </c>
      <c r="BQ7" s="24">
        <v>55.05</v>
      </c>
      <c r="BR7" s="24">
        <v>55.56</v>
      </c>
      <c r="BS7" s="24">
        <v>44.15</v>
      </c>
      <c r="BT7" s="24">
        <v>41.61</v>
      </c>
      <c r="BU7" s="24">
        <v>41.44</v>
      </c>
      <c r="BV7" s="24">
        <v>57.31</v>
      </c>
      <c r="BW7" s="24">
        <v>57.08</v>
      </c>
      <c r="BX7" s="24">
        <v>56.26</v>
      </c>
      <c r="BY7" s="24">
        <v>52.94</v>
      </c>
      <c r="BZ7" s="24">
        <v>52.05</v>
      </c>
      <c r="CA7" s="24">
        <v>56.93</v>
      </c>
      <c r="CB7" s="24">
        <v>432.32</v>
      </c>
      <c r="CC7" s="24">
        <v>430.61</v>
      </c>
      <c r="CD7" s="24">
        <v>546.59</v>
      </c>
      <c r="CE7" s="24">
        <v>580.36</v>
      </c>
      <c r="CF7" s="24">
        <v>569.91</v>
      </c>
      <c r="CG7" s="24">
        <v>273.52</v>
      </c>
      <c r="CH7" s="24">
        <v>274.99</v>
      </c>
      <c r="CI7" s="24">
        <v>282.08999999999997</v>
      </c>
      <c r="CJ7" s="24">
        <v>303.27999999999997</v>
      </c>
      <c r="CK7" s="24">
        <v>301.86</v>
      </c>
      <c r="CL7" s="24">
        <v>271.14999999999998</v>
      </c>
      <c r="CM7" s="24">
        <v>44.81</v>
      </c>
      <c r="CN7" s="24">
        <v>46.1</v>
      </c>
      <c r="CO7" s="24">
        <v>44.16</v>
      </c>
      <c r="CP7" s="24">
        <v>44.81</v>
      </c>
      <c r="CQ7" s="24">
        <v>43.51</v>
      </c>
      <c r="CR7" s="24">
        <v>50.14</v>
      </c>
      <c r="CS7" s="24">
        <v>54.83</v>
      </c>
      <c r="CT7" s="24">
        <v>66.53</v>
      </c>
      <c r="CU7" s="24">
        <v>52.35</v>
      </c>
      <c r="CV7" s="24">
        <v>46.25</v>
      </c>
      <c r="CW7" s="24">
        <v>49.87</v>
      </c>
      <c r="CX7" s="24">
        <v>88.7</v>
      </c>
      <c r="CY7" s="24">
        <v>89.93</v>
      </c>
      <c r="CZ7" s="24">
        <v>90.04</v>
      </c>
      <c r="DA7" s="24">
        <v>91.15</v>
      </c>
      <c r="DB7" s="24">
        <v>91.34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U2135</cp:lastModifiedBy>
  <cp:lastPrinted>2025-01-24T08:00:38Z</cp:lastPrinted>
  <dcterms:created xsi:type="dcterms:W3CDTF">2024-12-19T01:44:24Z</dcterms:created>
  <dcterms:modified xsi:type="dcterms:W3CDTF">2025-01-27T00:50:17Z</dcterms:modified>
  <cp:category/>
</cp:coreProperties>
</file>