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87i7j4q\c$\共有：環境水道課\002_計画調整係\☆未処理フォルダ☆\250203〆　公営企業に係る経営比較分析表（令和５年度決算）の分析等について\【経営比較分析表】下水道\"/>
    </mc:Choice>
  </mc:AlternateContent>
  <xr:revisionPtr revIDLastSave="0" documentId="13_ncr:1_{513C15B4-033F-42AE-9C66-D093FC2A5FA8}" xr6:coauthVersionLast="47" xr6:coauthVersionMax="47" xr10:uidLastSave="{00000000-0000-0000-0000-000000000000}"/>
  <workbookProtection workbookAlgorithmName="SHA-512" workbookHashValue="5e5mSNdd395ajvlDvdVL2XP1iNaBAinvqb7ny654YWyyf6ERyKe4FNMUjk6aBt9DGn63MwnVyF/eDVV5iVGqmA==" workbookSaltValue="Eo8TrhK8FMnRFBl4tGoKSA=="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B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<sst xmlns="http://schemas.openxmlformats.org/spreadsheetml/2006/main" count="236" uniqueCount="119">
  <si>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</si>
  <si>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</si>
  <si>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</si>
  <si>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</si>
  <si>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</si>
  <si>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</si>
  <si>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</si>
  <si>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</si>
  <si>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</si>
  <si>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</si>
  <si>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</si>
  <si>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</si>
  <si>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</si>
  <si>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</si>
  <si>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</si>
  <si>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</si>
  <si>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</si>
  <si>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</si>
  <si>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</si>
  <si>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</si>
  <si>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</si>
  <si>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</si>
  <si>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</si>
  <si>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</si>
  <si>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</si>
  <si>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</si>
  <si>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</si>
  <si>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</si>
  <si>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</si>
  <si>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</si>
  <si>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</si>
  <si>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</si>
  <si>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</si>
  <si>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</si>
  <si>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</si>
  <si>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</si>
  <si>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</si>
  <si>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</si>
  <si>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</si>
  <si>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</si>
  <si>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</si>
  <si>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</si>
  <si>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</si>
  <si>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</si>
  <si>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</si>
  <si>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</si>
  <si>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</si>
  <si>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</si>
  <si>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</si>
  <si>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</si>
  <si>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</si>
  <si>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</si>
  <si>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</si>
  <si>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</si>
  <si>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</si>
  <si>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</si>
  <si>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</si>
  <si>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</si>
  <si>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</si>
  <si>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</si>
  <si>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</si>
  <si>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</si>
  <si>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</si>
  <si>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</si>
  <si>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</si>
  <si>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</si>
  <si>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</si>
  <si>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</si>
  <si>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</si>
  <si>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</si>
  <si>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</si>
  <si>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</si>
  <si>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</si>
  <si>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</si>
  <si>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</si>
  <si>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</si>
  <si>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</si>
  <si>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</si>
  <si>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</si>
  <si>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</si>
  <si>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</si>
  <si>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</si>
  <si>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</si>
  <si>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</si>
  <si>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</si>
  <si>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</si>
  <si>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</si>
  <si>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</si>
  <si>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</si>
  <si>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</si>
  <si>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</si>
  <si>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</si>
  <si>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</si>
  <si>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</si>
  <si>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</si>
  <si>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</si>
  <si>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</si>
  <si>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</si>
  <si>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</si>
  <si>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</si>
  <si>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</si>
  <si>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</si>
  <si>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</si>
  <si>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</si>
  <si>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</si>
  <si>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</si>
  <si>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</si>
  <si>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</si>
  <si>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</si>
  <si>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</si>
  <si>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</si>
  <si>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</si>
  <si>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</si>
  <si>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</si>
  <si>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</si>
  <si>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</si>
  <si>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網代地区が平成元年に、東地区が平成12年に、田後地区が平成16年にそれぞれ供用開始した。
　現在のところいずれの処理区も老朽化による管渠の異常はみられないが、マンホールポンプの更新時期が到来している。
　東地区の処理場については、機械設備の更新時期を迎える。
　今後、中期的には計画的なマンホールポンプの更新と管渠の適切な点検を行い、長期的には施設の更新時期を見極めて計画していくことが必要となる。</t>
    <phoneticPr fontId="4"/>
  </si>
  <si>
    <t>　本町の下水道使用料は高い水準にあるが、使用料のみで汚水処理費を賄えない状況にあり一般会計の負担が大きくなっている。そのため、資本費平準化債の借入により公債費負担の平準化を図っている。
　今後は、汚水処理施設の統廃合等の見直しを含めた検討を行うことが必要である。</t>
    <rPh sb="105" eb="109">
      <t>トウハイゴウトウ</t>
    </rPh>
    <rPh sb="125" eb="127">
      <t>ヒツヨウ</t>
    </rPh>
    <phoneticPr fontId="4"/>
  </si>
  <si>
    <t>①収益的収支比率：総収益の減少、事業費用総合計の微増により3.7pt減少した。100％を大きくした回る数値であるため改善が必要である。
④企業債残高対事業規模比率：起債残高の増加により、12.8pt増加した。
⑤経費回収率：汚水処理費の減少により、5pt減少した。類似団体平均値を大きく上回っている。引き続き、数値の向上に努めたい。
⑥汚水処理原価：汚水処理費および有収水量が減少し、18.15円増加した。類似団体平均値に近い数値となっている。汚水処理費の抑制を行うことが必要である。
⑦施設利用率：平均処理水量が減少し11.41pt減少した。後述の水洗化率も含め、規模に合わせた汚水処理を検討する必要がある。
⑧水洗化率：例年増加していたが、前年度は設置人口の減少に伴い0.24pt減少した。引き続き、接続率の増加を目指し接続促進を行いたい。</t>
    <rPh sb="14" eb="15">
      <t>ショウ</t>
    </rPh>
    <rPh sb="20" eb="23">
      <t>ソウゴウケイ</t>
    </rPh>
    <rPh sb="24" eb="26">
      <t>ビゾウ</t>
    </rPh>
    <rPh sb="44" eb="45">
      <t>オオ</t>
    </rPh>
    <rPh sb="49" eb="50">
      <t>マワ</t>
    </rPh>
    <rPh sb="51" eb="53">
      <t>スウチ</t>
    </rPh>
    <rPh sb="58" eb="60">
      <t>カイゼン</t>
    </rPh>
    <rPh sb="61" eb="63">
      <t>ヒツヨウ</t>
    </rPh>
    <rPh sb="87" eb="89">
      <t>ゾウカ</t>
    </rPh>
    <rPh sb="99" eb="101">
      <t>ゾウカ</t>
    </rPh>
    <rPh sb="132" eb="139">
      <t>ルイジダンタイヘイキンチ</t>
    </rPh>
    <rPh sb="140" eb="141">
      <t>オオ</t>
    </rPh>
    <rPh sb="150" eb="151">
      <t>ヒ</t>
    </rPh>
    <rPh sb="152" eb="153">
      <t>ツヅ</t>
    </rPh>
    <rPh sb="155" eb="157">
      <t>スウチ</t>
    </rPh>
    <rPh sb="158" eb="160">
      <t>コウジョウ</t>
    </rPh>
    <rPh sb="161" eb="162">
      <t>ツト</t>
    </rPh>
    <rPh sb="203" eb="210">
      <t>ルイジダンタイヘイキンチ</t>
    </rPh>
    <rPh sb="211" eb="212">
      <t>チカ</t>
    </rPh>
    <rPh sb="213" eb="215">
      <t>スウチ</t>
    </rPh>
    <rPh sb="222" eb="227">
      <t>オスイショリヒ</t>
    </rPh>
    <rPh sb="228" eb="230">
      <t>ヨクセイ</t>
    </rPh>
    <rPh sb="231" eb="232">
      <t>オコナ</t>
    </rPh>
    <rPh sb="236" eb="238">
      <t>ヒツヨウ</t>
    </rPh>
    <rPh sb="257" eb="259">
      <t>ゲンショウ</t>
    </rPh>
    <rPh sb="267" eb="269">
      <t>ゲンショウ</t>
    </rPh>
    <rPh sb="312" eb="314">
      <t>レイネン</t>
    </rPh>
    <rPh sb="314" eb="316">
      <t>ゾウカ</t>
    </rPh>
    <rPh sb="322" eb="325">
      <t>ゼンネンド</t>
    </rPh>
    <rPh sb="326" eb="330">
      <t>セッチジンコウ</t>
    </rPh>
    <rPh sb="331" eb="333">
      <t>ゲンショウ</t>
    </rPh>
    <rPh sb="334" eb="335">
      <t>トモナ</t>
    </rPh>
    <rPh sb="342" eb="344">
      <t>ゲンショウ</t>
    </rPh>
    <rPh sb="347" eb="348">
      <t>ヒ</t>
    </rPh>
    <rPh sb="349" eb="350">
      <t>ツヅ</t>
    </rPh>
    <rPh sb="352" eb="355">
      <t>セツゾクリツ</t>
    </rPh>
    <rPh sb="356" eb="358">
      <t>ゾウカ</t>
    </rPh>
    <rPh sb="359" eb="361">
      <t>メザ</t>
    </rPh>
    <rPh sb="362" eb="366">
      <t>セツゾクソクシン</t>
    </rPh>
    <rPh sb="367" eb="3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</si>
</sst>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3-4DFF-ABBF-CB6C3A31CF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38F3-4DFF-ABBF-CB6C3A31CF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c:v>
                </c:pt>
                <c:pt idx="1">
                  <c:v>25.48</c:v>
                </c:pt>
                <c:pt idx="2">
                  <c:v>24.14</c:v>
                </c:pt>
                <c:pt idx="3">
                  <c:v>35.17</c:v>
                </c:pt>
                <c:pt idx="4">
                  <c:v>23.76</c:v>
                </c:pt>
              </c:numCache>
            </c:numRef>
          </c:val>
          <c:extLst>
            <c:ext xmlns:c16="http://schemas.microsoft.com/office/drawing/2014/chart" uri="{C3380CC4-5D6E-409C-BE32-E72D297353CC}">
              <c16:uniqueId val="{00000000-BC05-4566-962A-DD823A1996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BC05-4566-962A-DD823A1996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95.36</c:v>
                </c:pt>
                <c:pt idx="1">
                  <c:v>95.48</c:v>
                </c:pt>
                <c:pt idx="2">
                  <c:v>95.51</c:v>
                </c:pt>
                <c:pt idx="3">
                  <c:v>96.02</c:v>
                </c:pt>
                <c:pt idx="4">
                  <c:v>95.78</c:v>
                </c:pt>
              </c:numCache>
            </c:numRef>
          </c:val>
          <c:extLst>
            <c:ext xmlns:c16="http://schemas.microsoft.com/office/drawing/2014/chart" uri="{C3380CC4-5D6E-409C-BE32-E72D297353CC}">
              <c16:uniqueId val="{00000000-F69F-4BB4-B78D-2E51D814D0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F69F-4BB4-B78D-2E51D814D0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80.23</c:v>
                </c:pt>
                <c:pt idx="1">
                  <c:v>83.41</c:v>
                </c:pt>
                <c:pt idx="2">
                  <c:v>82.63</c:v>
                </c:pt>
                <c:pt idx="3">
                  <c:v>82.1</c:v>
                </c:pt>
                <c:pt idx="4">
                  <c:v>78.400000000000006</c:v>
                </c:pt>
              </c:numCache>
            </c:numRef>
          </c:val>
          <c:extLst>
            <c:ext xmlns:c16="http://schemas.microsoft.com/office/drawing/2014/chart" uri="{C3380CC4-5D6E-409C-BE32-E72D297353CC}">
              <c16:uniqueId val="{00000000-320F-4897-A27E-C2F3C1C606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F-4897-A27E-C2F3C1C606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5-4FCB-8E85-1148BED47F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5-4FCB-8E85-1148BED47F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9-42C9-9DA3-99401E3E0C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9-42C9-9DA3-99401E3E0C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8-4DDE-BE40-9A64B8CA83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8-4DDE-BE40-9A64B8CA83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F-4ADC-BC11-9CA8E576A4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F-4ADC-BC11-9CA8E576A4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450.92</c:v>
                </c:pt>
                <c:pt idx="1">
                  <c:v>430.6</c:v>
                </c:pt>
                <c:pt idx="2">
                  <c:v>322.95</c:v>
                </c:pt>
                <c:pt idx="3">
                  <c:v>314.02</c:v>
                </c:pt>
                <c:pt idx="4">
                  <c:v>326.82</c:v>
                </c:pt>
              </c:numCache>
            </c:numRef>
          </c:val>
          <c:extLst>
            <c:ext xmlns:c16="http://schemas.microsoft.com/office/drawing/2014/chart" uri="{C3380CC4-5D6E-409C-BE32-E72D297353CC}">
              <c16:uniqueId val="{00000000-CBC6-4380-A998-126B2A6592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CBC6-4380-A998-126B2A6592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71.260000000000005</c:v>
                </c:pt>
                <c:pt idx="1">
                  <c:v>72.290000000000006</c:v>
                </c:pt>
                <c:pt idx="2">
                  <c:v>74.41</c:v>
                </c:pt>
                <c:pt idx="3">
                  <c:v>72.94</c:v>
                </c:pt>
                <c:pt idx="4">
                  <c:v>67.94</c:v>
                </c:pt>
              </c:numCache>
            </c:numRef>
          </c:val>
          <c:extLst>
            <c:ext xmlns:c16="http://schemas.microsoft.com/office/drawing/2014/chart" uri="{C3380CC4-5D6E-409C-BE32-E72D297353CC}">
              <c16:uniqueId val="{00000000-7F71-4AAD-BC58-4E711777B3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7F71-4AAD-BC58-4E711777B3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347.72</c:v>
                </c:pt>
                <c:pt idx="1">
                  <c:v>346.92</c:v>
                </c:pt>
                <c:pt idx="2">
                  <c:v>339.51</c:v>
                </c:pt>
                <c:pt idx="3">
                  <c:v>347.22</c:v>
                </c:pt>
                <c:pt idx="4">
                  <c:v>365.37</c:v>
                </c:pt>
              </c:numCache>
            </c:numRef>
          </c:val>
          <c:extLst>
            <c:ext xmlns:c16="http://schemas.microsoft.com/office/drawing/2014/chart" uri="{C3380CC4-5D6E-409C-BE32-E72D297353CC}">
              <c16:uniqueId val="{00000000-2CA1-4653-AAE3-C7167E120A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2CA1-4653-AAE3-C7167E120A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鳥取県　岩美町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H1</v>
      </c>
      <c r="X8" s="64"/>
      <c r="Y8" s="64"/>
      <c r="Z8" s="64"/>
      <c r="AA8" s="64"/>
      <c r="AB8" s="64"/>
      <c r="AC8" s="64"/>
      <c r="AD8" s="65" t="str">
        <f>データ!$M$6</f>
        <v>非設置</v>
      </c>
      <c r="AE8" s="65"/>
      <c r="AF8" s="65"/>
      <c r="AG8" s="65"/>
      <c r="AH8" s="65"/>
      <c r="AI8" s="65"/>
      <c r="AJ8" s="65"/>
      <c r="AK8" s="3"/>
      <c r="AL8" s="44">
        <f>データ!S6</f>
        <v>10903</v>
      </c>
      <c r="AM8" s="44"/>
      <c r="AN8" s="44"/>
      <c r="AO8" s="44"/>
      <c r="AP8" s="44"/>
      <c r="AQ8" s="44"/>
      <c r="AR8" s="44"/>
      <c r="AS8" s="44"/>
      <c r="AT8" s="45">
        <f>データ!T6</f>
        <v>224.7</v>
      </c>
      <c r="AU8" s="45"/>
      <c r="AV8" s="45"/>
      <c r="AW8" s="45"/>
      <c r="AX8" s="45"/>
      <c r="AY8" s="45"/>
      <c r="AZ8" s="45"/>
      <c r="BA8" s="45"/>
      <c r="BB8" s="45">
        <f>データ!U6</f>
        <v>48.52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12.26</v>
      </c>
      <c r="Q10" s="45"/>
      <c r="R10" s="45"/>
      <c r="S10" s="45"/>
      <c r="T10" s="45"/>
      <c r="U10" s="45"/>
      <c r="V10" s="45"/>
      <c r="W10" s="45">
        <f>データ!Q6</f>
        <v>256.07</v>
      </c>
      <c r="X10" s="45"/>
      <c r="Y10" s="45"/>
      <c r="Z10" s="45"/>
      <c r="AA10" s="45"/>
      <c r="AB10" s="45"/>
      <c r="AC10" s="45"/>
      <c r="AD10" s="44">
        <f>データ!R6</f>
        <v>4708</v>
      </c>
      <c r="AE10" s="44"/>
      <c r="AF10" s="44"/>
      <c r="AG10" s="44"/>
      <c r="AH10" s="44"/>
      <c r="AI10" s="44"/>
      <c r="AJ10" s="44"/>
      <c r="AK10" s="2"/>
      <c r="AL10" s="44">
        <f>データ!V6</f>
        <v>1328</v>
      </c>
      <c r="AM10" s="44"/>
      <c r="AN10" s="44"/>
      <c r="AO10" s="44"/>
      <c r="AP10" s="44"/>
      <c r="AQ10" s="44"/>
      <c r="AR10" s="44"/>
      <c r="AS10" s="44"/>
      <c r="AT10" s="45">
        <f>データ!W6</f>
        <v>0.51</v>
      </c>
      <c r="AU10" s="45"/>
      <c r="AV10" s="45"/>
      <c r="AW10" s="45"/>
      <c r="AX10" s="45"/>
      <c r="AY10" s="45"/>
      <c r="AZ10" s="45"/>
      <c r="BA10" s="45"/>
      <c r="BB10" s="45">
        <f>データ!X6</f>
        <v>2603.92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xAP0I5sgTYP6EdfcXXl4pEmDjvoFREewTossG3Ksh+NgkdY/H3JPQ4RUYvIWW7Ed/nMiDNGy7PSPeH6F4xoTWg==" saltValue="+ItYz/vRxs31mMhOQb/B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313025</v>
      </c>
      <c r="D6" s="19">
        <f t="shared" si="3"/>
        <v>47</v>
      </c>
      <c r="E6" s="19">
        <f t="shared" si="3"/>
        <v>17</v>
      </c>
      <c r="F6" s="19">
        <f t="shared" si="3"/>
        <v>6</v>
      </c>
      <c r="G6" s="19">
        <f t="shared" si="3"/>
        <v>0</v>
      </c>
      <c r="H6" s="19" t="str">
        <f t="shared" si="3"/>
        <v>鳥取県　岩美町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12.26</v>
      </c>
      <c r="Q6" s="20">
        <f t="shared" si="3"/>
        <v>256.07</v>
      </c>
      <c r="R6" s="20">
        <f t="shared" si="3"/>
        <v>4708</v>
      </c>
      <c r="S6" s="20">
        <f t="shared" si="3"/>
        <v>10903</v>
      </c>
      <c r="T6" s="20">
        <f t="shared" si="3"/>
        <v>224.7</v>
      </c>
      <c r="U6" s="20">
        <f t="shared" si="3"/>
        <v>48.52</v>
      </c>
      <c r="V6" s="20">
        <f t="shared" si="3"/>
        <v>1328</v>
      </c>
      <c r="W6" s="20">
        <f t="shared" si="3"/>
        <v>0.51</v>
      </c>
      <c r="X6" s="20">
        <f t="shared" si="3"/>
        <v>2603.92</v>
      </c>
      <c r="Y6" s="21">
        <f>IF(Y7="",NA(),Y7)</f>
        <v>80.23</v>
      </c>
      <c r="Z6" s="21">
        <f t="shared" ref="Z6:AH6" si="4">IF(Z7="",NA(),Z7)</f>
        <v>83.41</v>
      </c>
      <c r="AA6" s="21">
        <f t="shared" si="4"/>
        <v>82.63</v>
      </c>
      <c r="AB6" s="21">
        <f t="shared" si="4"/>
        <v>82.1</v>
      </c>
      <c r="AC6" s="21">
        <f t="shared" si="4"/>
        <v>78.400000000000006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450.92</v>
      </c>
      <c r="BG6" s="21">
        <f t="shared" ref="BG6:BO6" si="7">IF(BG7="",NA(),BG7)</f>
        <v>430.6</v>
      </c>
      <c r="BH6" s="21">
        <f t="shared" si="7"/>
        <v>322.95</v>
      </c>
      <c r="BI6" s="21">
        <f t="shared" si="7"/>
        <v>314.02</v>
      </c>
      <c r="BJ6" s="21">
        <f t="shared" si="7"/>
        <v>326.82</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71.260000000000005</v>
      </c>
      <c r="BR6" s="21">
        <f t="shared" ref="BR6:BZ6" si="8">IF(BR7="",NA(),BR7)</f>
        <v>72.290000000000006</v>
      </c>
      <c r="BS6" s="21">
        <f t="shared" si="8"/>
        <v>74.41</v>
      </c>
      <c r="BT6" s="21">
        <f t="shared" si="8"/>
        <v>72.94</v>
      </c>
      <c r="BU6" s="21">
        <f t="shared" si="8"/>
        <v>67.94</v>
      </c>
      <c r="BV6" s="21">
        <f t="shared" si="8"/>
        <v>56.93</v>
      </c>
      <c r="BW6" s="21">
        <f t="shared" si="8"/>
        <v>49.44</v>
      </c>
      <c r="BX6" s="21">
        <f t="shared" si="8"/>
        <v>54.39</v>
      </c>
      <c r="BY6" s="21">
        <f t="shared" si="8"/>
        <v>48.98</v>
      </c>
      <c r="BZ6" s="21">
        <f t="shared" si="8"/>
        <v>46.45</v>
      </c>
      <c r="CA6" s="20" t="str">
        <f>IF(CA7="","",IF(CA7="-","【-】","【"&amp;SUBSTITUTE(TEXT(CA7,"#,##0.00"),"-","△")&amp;"】"))</f>
        <v>【39.89】</v>
      </c>
      <c r="CB6" s="21">
        <f>IF(CB7="",NA(),CB7)</f>
        <v>347.72</v>
      </c>
      <c r="CC6" s="21">
        <f t="shared" ref="CC6:CK6" si="9">IF(CC7="",NA(),CC7)</f>
        <v>346.92</v>
      </c>
      <c r="CD6" s="21">
        <f t="shared" si="9"/>
        <v>339.51</v>
      </c>
      <c r="CE6" s="21">
        <f t="shared" si="9"/>
        <v>347.22</v>
      </c>
      <c r="CF6" s="21">
        <f t="shared" si="9"/>
        <v>365.37</v>
      </c>
      <c r="CG6" s="21">
        <f t="shared" si="9"/>
        <v>300.17</v>
      </c>
      <c r="CH6" s="21">
        <f t="shared" si="9"/>
        <v>343.49</v>
      </c>
      <c r="CI6" s="21">
        <f t="shared" si="9"/>
        <v>318.06</v>
      </c>
      <c r="CJ6" s="21">
        <f t="shared" si="9"/>
        <v>362.51</v>
      </c>
      <c r="CK6" s="21">
        <f t="shared" si="9"/>
        <v>361.83</v>
      </c>
      <c r="CL6" s="20" t="str">
        <f>IF(CL7="","",IF(CL7="-","【-】","【"&amp;SUBSTITUTE(TEXT(CL7,"#,##0.00"),"-","△")&amp;"】"))</f>
        <v>【426.52】</v>
      </c>
      <c r="CM6" s="21">
        <f>IF(CM7="",NA(),CM7)</f>
        <v>27</v>
      </c>
      <c r="CN6" s="21">
        <f t="shared" ref="CN6:CV6" si="10">IF(CN7="",NA(),CN7)</f>
        <v>25.48</v>
      </c>
      <c r="CO6" s="21">
        <f t="shared" si="10"/>
        <v>24.14</v>
      </c>
      <c r="CP6" s="21">
        <f t="shared" si="10"/>
        <v>35.17</v>
      </c>
      <c r="CQ6" s="21">
        <f t="shared" si="10"/>
        <v>23.76</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95.36</v>
      </c>
      <c r="CY6" s="21">
        <f t="shared" ref="CY6:DG6" si="11">IF(CY7="",NA(),CY7)</f>
        <v>95.48</v>
      </c>
      <c r="CZ6" s="21">
        <f t="shared" si="11"/>
        <v>95.51</v>
      </c>
      <c r="DA6" s="21">
        <f t="shared" si="11"/>
        <v>96.02</v>
      </c>
      <c r="DB6" s="21">
        <f t="shared" si="11"/>
        <v>95.78</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2">
      <c r="A7" s="14"/>
      <c r="B7" s="23">
        <v>2023</v>
      </c>
      <c r="C7" s="23">
        <v>313025</v>
      </c>
      <c r="D7" s="23">
        <v>47</v>
      </c>
      <c r="E7" s="23">
        <v>17</v>
      </c>
      <c r="F7" s="23">
        <v>6</v>
      </c>
      <c r="G7" s="23">
        <v>0</v>
      </c>
      <c r="H7" s="23" t="s">
        <v>98</v>
      </c>
      <c r="I7" s="23" t="s">
        <v>99</v>
      </c>
      <c r="J7" s="23" t="s">
        <v>100</v>
      </c>
      <c r="K7" s="23" t="s">
        <v>101</v>
      </c>
      <c r="L7" s="23" t="s">
        <v>102</v>
      </c>
      <c r="M7" s="23" t="s">
        <v>103</v>
      </c>
      <c r="N7" s="24" t="s">
        <v>104</v>
      </c>
      <c r="O7" s="24" t="s">
        <v>105</v>
      </c>
      <c r="P7" s="24">
        <v>12.26</v>
      </c>
      <c r="Q7" s="24">
        <v>256.07</v>
      </c>
      <c r="R7" s="24">
        <v>4708</v>
      </c>
      <c r="S7" s="24">
        <v>10903</v>
      </c>
      <c r="T7" s="24">
        <v>224.7</v>
      </c>
      <c r="U7" s="24">
        <v>48.52</v>
      </c>
      <c r="V7" s="24">
        <v>1328</v>
      </c>
      <c r="W7" s="24">
        <v>0.51</v>
      </c>
      <c r="X7" s="24">
        <v>2603.92</v>
      </c>
      <c r="Y7" s="24">
        <v>80.23</v>
      </c>
      <c r="Z7" s="24">
        <v>83.41</v>
      </c>
      <c r="AA7" s="24">
        <v>82.63</v>
      </c>
      <c r="AB7" s="24">
        <v>82.1</v>
      </c>
      <c r="AC7" s="24">
        <v>78.400000000000006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450.92</v>
      </c>
      <c r="BG7" s="24">
        <v>430.6</v>
      </c>
      <c r="BH7" s="24">
        <v>322.95</v>
      </c>
      <c r="BI7" s="24">
        <v>314.02</v>
      </c>
      <c r="BJ7" s="24">
        <v>326.82</v>
      </c>
      <c r="BK7" s="24">
        <v>641.42999999999995</v>
      </c>
      <c r="BL7" s="24">
        <v>807.81</v>
      </c>
      <c r="BM7" s="24">
        <v>733.23</v>
      </c>
      <c r="BN7" s="24">
        <v>607.88</v>
      </c>
      <c r="BO7" s="24">
        <v>892.29</v>
      </c>
      <c r="BP7" s="24">
        <v>1069.8900000000001</v>
      </c>
      <c r="BQ7" s="24">
        <v>71.260000000000005</v>
      </c>
      <c r="BR7" s="24">
        <v>72.290000000000006</v>
      </c>
      <c r="BS7" s="24">
        <v>74.41</v>
      </c>
      <c r="BT7" s="24">
        <v>72.94</v>
      </c>
      <c r="BU7" s="24">
        <v>67.94</v>
      </c>
      <c r="BV7" s="24">
        <v>56.93</v>
      </c>
      <c r="BW7" s="24">
        <v>49.44</v>
      </c>
      <c r="BX7" s="24">
        <v>54.39</v>
      </c>
      <c r="BY7" s="24">
        <v>48.98</v>
      </c>
      <c r="BZ7" s="24">
        <v>46.45</v>
      </c>
      <c r="CA7" s="24">
        <v>39.89</v>
      </c>
      <c r="CB7" s="24">
        <v>347.72</v>
      </c>
      <c r="CC7" s="24">
        <v>346.92</v>
      </c>
      <c r="CD7" s="24">
        <v>339.51</v>
      </c>
      <c r="CE7" s="24">
        <v>347.22</v>
      </c>
      <c r="CF7" s="24">
        <v>365.37</v>
      </c>
      <c r="CG7" s="24">
        <v>300.17</v>
      </c>
      <c r="CH7" s="24">
        <v>343.49</v>
      </c>
      <c r="CI7" s="24">
        <v>318.06</v>
      </c>
      <c r="CJ7" s="24">
        <v>362.51</v>
      </c>
      <c r="CK7" s="24">
        <v>361.83</v>
      </c>
      <c r="CL7" s="24">
        <v>426.52</v>
      </c>
      <c r="CM7" s="24">
        <v>27</v>
      </c>
      <c r="CN7" s="24">
        <v>25.48</v>
      </c>
      <c r="CO7" s="24">
        <v>24.14</v>
      </c>
      <c r="CP7" s="24">
        <v>35.17</v>
      </c>
      <c r="CQ7" s="24">
        <v>23.76</v>
      </c>
      <c r="CR7" s="24">
        <v>39.130000000000003</v>
      </c>
      <c r="CS7" s="24">
        <v>40.29</v>
      </c>
      <c r="CT7" s="24">
        <v>40.11</v>
      </c>
      <c r="CU7" s="24">
        <v>37.67</v>
      </c>
      <c r="CV7" s="24">
        <v>30.99</v>
      </c>
      <c r="CW7" s="24">
        <v>28.16</v>
      </c>
      <c r="CX7" s="24">
        <v>95.36</v>
      </c>
      <c r="CY7" s="24">
        <v>95.48</v>
      </c>
      <c r="CZ7" s="24">
        <v>95.51</v>
      </c>
      <c r="DA7" s="24">
        <v>96.02</v>
      </c>
      <c r="DB7" s="24">
        <v>95.78</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U2135</cp:lastModifiedBy>
  <cp:lastPrinted>2025-01-24T07:15:49Z</cp:lastPrinted>
  <dcterms:created xsi:type="dcterms:W3CDTF">2024-12-19T01:46:28Z</dcterms:created>
  <dcterms:modified xsi:type="dcterms:W3CDTF">2025-01-24T08:10:42Z</dcterms:modified>
  <cp:category/>
</cp:coreProperties>
</file>