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10.233.202.222\chiiki\山本(伸) (2)\H30.5～：水道事業関係\決算統計、水道統計調査関係\経営比較分析表\R7.01.22公営企業に係る経営比較分析表（令和５年度決算）の分析等について（依頼）\"/>
    </mc:Choice>
  </mc:AlternateContent>
  <xr:revisionPtr revIDLastSave="0" documentId="13_ncr:1_{B9F59867-27A3-4948-8E34-51361B65BD3C}" xr6:coauthVersionLast="47" xr6:coauthVersionMax="47" xr10:uidLastSave="{00000000-0000-0000-0000-000000000000}"/>
  <workbookProtection workbookAlgorithmName="SHA-512" workbookHashValue="9JT5EPgKyhGge3laYc3DX2kzHb+x5VjeL5TW0EQjL+FSSEUZPfvVVDee1C/vnTGXIncu+GFm4pfoKq1TKkMNEg==" workbookSaltValue="mMTZDOkho1Sps7cj8Ez1Vw==" workbookSpinCount="100000" lockStructure="1"/>
  <bookViews>
    <workbookView xWindow="-120" yWindow="-120" windowWidth="20730" windowHeight="1116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I85" i="4"/>
  <c r="H85" i="4"/>
  <c r="E85" i="4"/>
  <c r="BB10" i="4"/>
  <c r="AT10" i="4"/>
  <c r="W10" i="4"/>
  <c r="I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<sst xmlns="http://schemas.openxmlformats.org/spreadsheetml/2006/main" count="233" uniqueCount="117">
  <si>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</si>
  <si>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</si>
  <si>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</si>
  <si>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</si>
  <si>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</si>
  <si>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</si>
  <si>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</si>
  <si>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</si>
  <si>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</si>
  <si>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</si>
  <si>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</si>
  <si>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</si>
  <si>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</si>
  <si>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</si>
  <si>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</si>
  <si>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</si>
  <si>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</si>
  <si>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</si>
  <si>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</si>
  <si>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</si>
  <si>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</si>
  <si>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</si>
  <si>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</si>
  <si>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</si>
  <si>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</si>
  <si>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</si>
  <si>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</si>
  <si>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</si>
  <si>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</si>
  <si>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</si>
  <si>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</si>
  <si>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</si>
  <si>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</si>
  <si>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</si>
  <si>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</si>
  <si>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</si>
  <si>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</si>
  <si>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</si>
  <si>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</si>
  <si>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</si>
  <si>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</si>
  <si>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</si>
  <si>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</si>
  <si>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</si>
  <si>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</si>
  <si>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</si>
  <si>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</si>
  <si>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</si>
  <si>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</si>
  <si>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</si>
  <si>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</si>
  <si>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</si>
  <si>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</si>
  <si>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</si>
  <si>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</si>
  <si>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</si>
  <si>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</si>
  <si>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</si>
  <si>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</si>
  <si>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</si>
  <si>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</si>
  <si>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</si>
  <si>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</si>
  <si>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</si>
  <si>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</si>
  <si>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</si>
  <si>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</si>
  <si>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</si>
  <si>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</si>
  <si>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</si>
  <si>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</si>
  <si>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</si>
  <si>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</si>
  <si>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</si>
  <si>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</si>
  <si>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</si>
  <si>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</si>
  <si>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</si>
  <si>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</si>
  <si>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</si>
  <si>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</si>
  <si>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</si>
  <si>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</si>
  <si>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</si>
  <si>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</si>
  <si>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</si>
  <si>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</si>
  <si>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</si>
  <si>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</si>
  <si>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</si>
  <si>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</si>
  <si>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</si>
  <si>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</si>
  <si>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</si>
  <si>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</si>
  <si>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</si>
  <si>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若桜町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</si>
  <si>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</si>
  <si>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</si>
  <si>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</si>
  <si>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</si>
  <si>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</si>
  <si>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</si>
  <si>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</si>
  <si>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</si>
  <si>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</si>
  <si>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</si>
  <si>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</si>
  <si>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</si>
  <si>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</si>
  <si>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</si>
  <si>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</si>
  <si>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</si>
  <si>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</si>
  <si>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維持管理費等が年々増加する中で少子高齢化や人口減に伴い、有収水量に影響し使用料収入が減額となっている。この収入の内、半分以上が維持管理費に充てているため、基金等の積み立てが激減していることを勘案し使用料の改定に向て簡易水道事業の統合・改良事業を施行している。これに伴い、平成27年度からの経営改善に向けた検討を継続し行い、令和2年度より施設統合及び施設更新が完了した池田中央地区、渕見中央地区（新規給水区域（香田・長砂地区の拡大））において、有収率の向上及び、料金改定に伴う新料金により増収に向けた取組みを行っている。また、令和元年より実施している若桜・赤松地区統合の早期完成に伴う新料金(料金統一化)体系へ順次移行を図りたいと考えている。
・インボイス制度、公営企業法適用移行に係るシステム改良等による先行投資により、収益的支出や給水原価が増加傾向にある。
・料金統一による高額地区の隔年調整の時期にあたり、料金回収率が低下している。
・収支比率が乖離傾向にあるが、施設統合・改良による施設の効率化、維持管理費の軽減に向けた取り組みを図る。</t>
    <rPh sb="1" eb="3">
      <t>イジ</t>
    </rPh>
    <rPh sb="3" eb="6">
      <t>カンリヒ</t>
    </rPh>
    <rPh sb="6" eb="7">
      <t>トウ</t>
    </rPh>
    <rPh sb="8" eb="10">
      <t>ネンネン</t>
    </rPh>
    <rPh sb="10" eb="12">
      <t>ゾウカ</t>
    </rPh>
    <rPh sb="14" eb="15">
      <t>ナカ</t>
    </rPh>
    <rPh sb="16" eb="18">
      <t>ショウシ</t>
    </rPh>
    <rPh sb="18" eb="21">
      <t>コウレイカ</t>
    </rPh>
    <rPh sb="22" eb="25">
      <t>ジンコウゲン</t>
    </rPh>
    <rPh sb="26" eb="27">
      <t>トモナ</t>
    </rPh>
    <rPh sb="29" eb="31">
      <t>ユウシュウ</t>
    </rPh>
    <rPh sb="31" eb="33">
      <t>スイリョウ</t>
    </rPh>
    <rPh sb="34" eb="36">
      <t>エイキョウ</t>
    </rPh>
    <rPh sb="37" eb="40">
      <t>シヨウリョウ</t>
    </rPh>
    <rPh sb="40" eb="42">
      <t>シュウニュウ</t>
    </rPh>
    <rPh sb="43" eb="45">
      <t>ゲンガク</t>
    </rPh>
    <rPh sb="54" eb="56">
      <t>シュウニュウ</t>
    </rPh>
    <rPh sb="57" eb="58">
      <t>ウチ</t>
    </rPh>
    <rPh sb="59" eb="61">
      <t>ハンブン</t>
    </rPh>
    <rPh sb="61" eb="63">
      <t>イジョウ</t>
    </rPh>
    <rPh sb="64" eb="66">
      <t>イジ</t>
    </rPh>
    <rPh sb="66" eb="69">
      <t>カンリヒ</t>
    </rPh>
    <rPh sb="70" eb="71">
      <t>ア</t>
    </rPh>
    <rPh sb="78" eb="80">
      <t>キキン</t>
    </rPh>
    <rPh sb="80" eb="81">
      <t>トウ</t>
    </rPh>
    <rPh sb="82" eb="83">
      <t>ツ</t>
    </rPh>
    <rPh sb="84" eb="85">
      <t>タ</t>
    </rPh>
    <rPh sb="87" eb="89">
      <t>ゲキゲン</t>
    </rPh>
    <rPh sb="96" eb="98">
      <t>カンアン</t>
    </rPh>
    <rPh sb="99" eb="102">
      <t>シヨウリョウ</t>
    </rPh>
    <rPh sb="103" eb="105">
      <t>カイテイ</t>
    </rPh>
    <rPh sb="106" eb="107">
      <t>ム</t>
    </rPh>
    <rPh sb="108" eb="114">
      <t>カンイスイドウジギョウ</t>
    </rPh>
    <rPh sb="115" eb="117">
      <t>トウゴウ</t>
    </rPh>
    <rPh sb="118" eb="122">
      <t>カイリョウジギョウ</t>
    </rPh>
    <rPh sb="123" eb="125">
      <t>セコウ</t>
    </rPh>
    <rPh sb="133" eb="134">
      <t>トモナ</t>
    </rPh>
    <rPh sb="136" eb="138">
      <t>ヘイセイ</t>
    </rPh>
    <rPh sb="140" eb="142">
      <t>ネンド</t>
    </rPh>
    <rPh sb="145" eb="147">
      <t>ケイエイ</t>
    </rPh>
    <rPh sb="147" eb="149">
      <t>カイゼン</t>
    </rPh>
    <rPh sb="150" eb="151">
      <t>ム</t>
    </rPh>
    <rPh sb="153" eb="155">
      <t>ケントウ</t>
    </rPh>
    <rPh sb="159" eb="160">
      <t>オコナ</t>
    </rPh>
    <rPh sb="162" eb="164">
      <t>レイワ</t>
    </rPh>
    <rPh sb="165" eb="167">
      <t>ネンド</t>
    </rPh>
    <rPh sb="169" eb="171">
      <t>シセツ</t>
    </rPh>
    <rPh sb="171" eb="173">
      <t>トウゴウ</t>
    </rPh>
    <rPh sb="173" eb="174">
      <t>オヨ</t>
    </rPh>
    <rPh sb="175" eb="177">
      <t>シセツ</t>
    </rPh>
    <rPh sb="177" eb="179">
      <t>コウシン</t>
    </rPh>
    <rPh sb="180" eb="182">
      <t>カンリョウ</t>
    </rPh>
    <rPh sb="184" eb="186">
      <t>イケダ</t>
    </rPh>
    <rPh sb="186" eb="188">
      <t>チュウオウ</t>
    </rPh>
    <rPh sb="188" eb="190">
      <t>チク</t>
    </rPh>
    <rPh sb="191" eb="193">
      <t>フチミ</t>
    </rPh>
    <rPh sb="193" eb="195">
      <t>チュウオウ</t>
    </rPh>
    <rPh sb="195" eb="197">
      <t>チク</t>
    </rPh>
    <rPh sb="205" eb="207">
      <t>コウダ</t>
    </rPh>
    <rPh sb="208" eb="210">
      <t>ナガスナ</t>
    </rPh>
    <rPh sb="210" eb="212">
      <t>チク</t>
    </rPh>
    <rPh sb="213" eb="215">
      <t>カクダイ</t>
    </rPh>
    <rPh sb="222" eb="225">
      <t>ユウシュウリツ</t>
    </rPh>
    <rPh sb="226" eb="228">
      <t>コウジョウ</t>
    </rPh>
    <rPh sb="228" eb="229">
      <t>オヨ</t>
    </rPh>
    <rPh sb="233" eb="235">
      <t>カイテイ</t>
    </rPh>
    <rPh sb="236" eb="237">
      <t>トモナ</t>
    </rPh>
    <rPh sb="238" eb="241">
      <t>シンリョウキン</t>
    </rPh>
    <rPh sb="244" eb="246">
      <t>ゾウシュウ</t>
    </rPh>
    <rPh sb="247" eb="248">
      <t>ム</t>
    </rPh>
    <rPh sb="250" eb="251">
      <t>ト</t>
    </rPh>
    <rPh sb="251" eb="252">
      <t>ク</t>
    </rPh>
    <rPh sb="254" eb="255">
      <t>オコナ</t>
    </rPh>
    <rPh sb="263" eb="265">
      <t>レイワ</t>
    </rPh>
    <rPh sb="265" eb="267">
      <t>ガンネン</t>
    </rPh>
    <rPh sb="269" eb="271">
      <t>ジッシ</t>
    </rPh>
    <rPh sb="275" eb="277">
      <t>ワカサ</t>
    </rPh>
    <rPh sb="278" eb="282">
      <t>アカマツチク</t>
    </rPh>
    <rPh sb="282" eb="284">
      <t>トウゴウ</t>
    </rPh>
    <rPh sb="285" eb="287">
      <t>ソウキ</t>
    </rPh>
    <rPh sb="287" eb="289">
      <t>カンセイ</t>
    </rPh>
    <rPh sb="290" eb="291">
      <t>トモナ</t>
    </rPh>
    <rPh sb="292" eb="295">
      <t>シンリョウキン</t>
    </rPh>
    <rPh sb="296" eb="298">
      <t>リョウキン</t>
    </rPh>
    <rPh sb="298" eb="300">
      <t>トウイツ</t>
    </rPh>
    <rPh sb="300" eb="301">
      <t>カ</t>
    </rPh>
    <rPh sb="302" eb="304">
      <t>タイケイ</t>
    </rPh>
    <rPh sb="305" eb="307">
      <t>ジュンジ</t>
    </rPh>
    <rPh sb="307" eb="309">
      <t>イコウ</t>
    </rPh>
    <rPh sb="310" eb="311">
      <t>ハカ</t>
    </rPh>
    <rPh sb="315" eb="316">
      <t>カンガ</t>
    </rPh>
    <rPh sb="328" eb="330">
      <t>セイド</t>
    </rPh>
    <rPh sb="382" eb="386">
      <t>リョウキントウイツ</t>
    </rPh>
    <rPh sb="421" eb="423">
      <t>シュウシ</t>
    </rPh>
    <rPh sb="423" eb="425">
      <t>ヒリツ</t>
    </rPh>
    <rPh sb="426" eb="428">
      <t>カイリ</t>
    </rPh>
    <rPh sb="428" eb="430">
      <t>ケイコウ</t>
    </rPh>
    <rPh sb="435" eb="437">
      <t>シセツ</t>
    </rPh>
    <rPh sb="437" eb="439">
      <t>トウゴウ</t>
    </rPh>
    <rPh sb="440" eb="442">
      <t>カイリョウ</t>
    </rPh>
    <rPh sb="445" eb="447">
      <t>シセツ</t>
    </rPh>
    <rPh sb="448" eb="450">
      <t>コウリツ</t>
    </rPh>
    <rPh sb="452" eb="454">
      <t>イジ</t>
    </rPh>
    <rPh sb="454" eb="457">
      <t>カンリヒ</t>
    </rPh>
    <rPh sb="458" eb="460">
      <t>ケイゲン</t>
    </rPh>
    <rPh sb="461" eb="462">
      <t>ム</t>
    </rPh>
    <rPh sb="464" eb="465">
      <t>ト</t>
    </rPh>
    <rPh sb="466" eb="467">
      <t>ク</t>
    </rPh>
    <rPh sb="469" eb="470">
      <t>ハカ</t>
    </rPh>
    <phoneticPr fontId="4"/>
  </si>
  <si>
    <t>・本町の１７箇所ある水道施設のほとんどが昭和３０年～４０年代に竣工したものであり、老朽化が顕著になってきている。また、平成５年から着手した下水道整備と併せた管路の一部布設替えからも年月が経過している中、布設替えが未実施の箇所でも平成２１年～２６年まで石綿管の布設替えを行い、平成２７年からは、施設統合や長寿命化等に向けて耐久性及び耐震性のある施設の新設、更新に向けて事業を推進し、池田中央地区及び渕見中央地区の統合事業完了後も令和元年度より若桜・赤松地区統合に着手し、また、糸白見地区の施設改良や若桜地区つく米地区の管路統合等、その他町内の給水区域の施設改良・更新等を順次、計画している。</t>
    <rPh sb="1" eb="3">
      <t>ホンチョウ</t>
    </rPh>
    <rPh sb="6" eb="8">
      <t>カショ</t>
    </rPh>
    <rPh sb="10" eb="12">
      <t>スイドウ</t>
    </rPh>
    <rPh sb="12" eb="14">
      <t>シセツ</t>
    </rPh>
    <rPh sb="20" eb="22">
      <t>ショウワ</t>
    </rPh>
    <rPh sb="24" eb="25">
      <t>ネン</t>
    </rPh>
    <rPh sb="28" eb="30">
      <t>ネンダイ</t>
    </rPh>
    <rPh sb="31" eb="33">
      <t>シュンコウ</t>
    </rPh>
    <rPh sb="41" eb="44">
      <t>ロウキュウカ</t>
    </rPh>
    <rPh sb="45" eb="47">
      <t>ケンチョ</t>
    </rPh>
    <rPh sb="81" eb="83">
      <t>イチブ</t>
    </rPh>
    <rPh sb="83" eb="85">
      <t>フセツ</t>
    </rPh>
    <rPh sb="85" eb="86">
      <t>ガ</t>
    </rPh>
    <rPh sb="99" eb="100">
      <t>ナカ</t>
    </rPh>
    <rPh sb="101" eb="103">
      <t>フセツ</t>
    </rPh>
    <rPh sb="103" eb="104">
      <t>ガ</t>
    </rPh>
    <rPh sb="106" eb="109">
      <t>ミジッシ</t>
    </rPh>
    <rPh sb="110" eb="112">
      <t>カショ</t>
    </rPh>
    <rPh sb="114" eb="116">
      <t>ヘイセイ</t>
    </rPh>
    <rPh sb="118" eb="119">
      <t>ネン</t>
    </rPh>
    <rPh sb="122" eb="123">
      <t>ネン</t>
    </rPh>
    <rPh sb="125" eb="127">
      <t>イシワタ</t>
    </rPh>
    <rPh sb="127" eb="128">
      <t>カン</t>
    </rPh>
    <rPh sb="129" eb="131">
      <t>フセツ</t>
    </rPh>
    <rPh sb="131" eb="132">
      <t>ガ</t>
    </rPh>
    <rPh sb="134" eb="135">
      <t>オコナ</t>
    </rPh>
    <rPh sb="137" eb="139">
      <t>ヘイセイ</t>
    </rPh>
    <rPh sb="141" eb="142">
      <t>ネン</t>
    </rPh>
    <rPh sb="146" eb="148">
      <t>シセツ</t>
    </rPh>
    <rPh sb="148" eb="150">
      <t>トウゴウ</t>
    </rPh>
    <rPh sb="151" eb="154">
      <t>チョウジュミョウ</t>
    </rPh>
    <rPh sb="154" eb="155">
      <t>カ</t>
    </rPh>
    <rPh sb="155" eb="156">
      <t>トウ</t>
    </rPh>
    <rPh sb="157" eb="158">
      <t>ム</t>
    </rPh>
    <rPh sb="160" eb="163">
      <t>タイキュウセイ</t>
    </rPh>
    <rPh sb="163" eb="164">
      <t>オヨ</t>
    </rPh>
    <rPh sb="165" eb="168">
      <t>タイシンセイ</t>
    </rPh>
    <rPh sb="171" eb="173">
      <t>シセツ</t>
    </rPh>
    <rPh sb="174" eb="176">
      <t>シンセツ</t>
    </rPh>
    <rPh sb="177" eb="179">
      <t>コウシン</t>
    </rPh>
    <rPh sb="180" eb="181">
      <t>ム</t>
    </rPh>
    <rPh sb="183" eb="185">
      <t>ジギョウ</t>
    </rPh>
    <rPh sb="186" eb="188">
      <t>スイシン</t>
    </rPh>
    <rPh sb="190" eb="196">
      <t>イケダチュウオウチク</t>
    </rPh>
    <rPh sb="196" eb="197">
      <t>オヨ</t>
    </rPh>
    <rPh sb="198" eb="204">
      <t>フチミチュウオウチク</t>
    </rPh>
    <rPh sb="205" eb="207">
      <t>トウゴウ</t>
    </rPh>
    <rPh sb="207" eb="209">
      <t>ジギョウ</t>
    </rPh>
    <rPh sb="209" eb="211">
      <t>カンリョウ</t>
    </rPh>
    <rPh sb="211" eb="212">
      <t>ゴ</t>
    </rPh>
    <rPh sb="213" eb="215">
      <t>レイワ</t>
    </rPh>
    <rPh sb="215" eb="217">
      <t>ガンネン</t>
    </rPh>
    <rPh sb="217" eb="218">
      <t>ド</t>
    </rPh>
    <rPh sb="220" eb="222">
      <t>ワカサ</t>
    </rPh>
    <rPh sb="223" eb="229">
      <t>アカマツチクトウゴウ</t>
    </rPh>
    <rPh sb="230" eb="232">
      <t>チャクシュ</t>
    </rPh>
    <rPh sb="237" eb="242">
      <t>イトシロミチク</t>
    </rPh>
    <rPh sb="243" eb="245">
      <t>シセツ</t>
    </rPh>
    <rPh sb="245" eb="247">
      <t>カイリョウ</t>
    </rPh>
    <rPh sb="248" eb="250">
      <t>ワカサ</t>
    </rPh>
    <rPh sb="250" eb="252">
      <t>チク</t>
    </rPh>
    <rPh sb="254" eb="257">
      <t>ヨネチク</t>
    </rPh>
    <rPh sb="258" eb="260">
      <t>カンロ</t>
    </rPh>
    <rPh sb="260" eb="262">
      <t>トウゴウ</t>
    </rPh>
    <rPh sb="262" eb="263">
      <t>トウ</t>
    </rPh>
    <rPh sb="266" eb="267">
      <t>タ</t>
    </rPh>
    <rPh sb="275" eb="277">
      <t>シセツ</t>
    </rPh>
    <rPh sb="280" eb="282">
      <t>コウシン</t>
    </rPh>
    <rPh sb="284" eb="286">
      <t>チク</t>
    </rPh>
    <rPh sb="287" eb="290">
      <t>カクシセツ</t>
    </rPh>
    <rPh sb="291" eb="293">
      <t>コウシンケイカク</t>
    </rPh>
    <phoneticPr fontId="4"/>
  </si>
  <si>
    <t>・本町の水道施設は老朽化が著しく耐用年数を迎えている施設も多いことから平成１９年度に統合計画を策定し、平成２７年度から約１０年間で施設統合等に向け順次施工している。また、施設毎の距離が遠く施設全体を一つにまとめることが不可能なことから、比較的近い施設を統合することで施設の長寿命化と維持管理費の削減、近年の異常気象等による取水の減水に対応した施設の改良、管路の統合、水源改良等による取水量を確保を図り、また、未普及の給水地区を取り込み、新しく給水可能区域を拡大し安全安心で安定的な給水に務める。
・１７施設の使用料が多体系のため料金改定による使用料金の統一、１本化を行い、公営企業法適用による経営の見える化に伴う資産管理を行い、経営健全化等を図る。</t>
    <rPh sb="1" eb="3">
      <t>ホンチョウ</t>
    </rPh>
    <rPh sb="4" eb="6">
      <t>スイドウ</t>
    </rPh>
    <rPh sb="6" eb="8">
      <t>シセツ</t>
    </rPh>
    <rPh sb="9" eb="12">
      <t>ロウキュウカ</t>
    </rPh>
    <rPh sb="13" eb="14">
      <t>イチジル</t>
    </rPh>
    <rPh sb="16" eb="18">
      <t>タイヨウ</t>
    </rPh>
    <rPh sb="18" eb="20">
      <t>ネンスウ</t>
    </rPh>
    <rPh sb="21" eb="22">
      <t>ムカ</t>
    </rPh>
    <rPh sb="26" eb="28">
      <t>シセツ</t>
    </rPh>
    <rPh sb="29" eb="30">
      <t>オオ</t>
    </rPh>
    <rPh sb="35" eb="37">
      <t>ヘイセイ</t>
    </rPh>
    <rPh sb="39" eb="41">
      <t>ネンド</t>
    </rPh>
    <rPh sb="42" eb="44">
      <t>トウゴウ</t>
    </rPh>
    <rPh sb="44" eb="46">
      <t>ケイカク</t>
    </rPh>
    <rPh sb="47" eb="49">
      <t>サクテイ</t>
    </rPh>
    <rPh sb="51" eb="53">
      <t>ヘイセイ</t>
    </rPh>
    <rPh sb="55" eb="57">
      <t>ネンド</t>
    </rPh>
    <rPh sb="59" eb="60">
      <t>ヤク</t>
    </rPh>
    <rPh sb="62" eb="64">
      <t>ネンカン</t>
    </rPh>
    <rPh sb="65" eb="67">
      <t>シセツ</t>
    </rPh>
    <rPh sb="67" eb="69">
      <t>トウゴウ</t>
    </rPh>
    <rPh sb="69" eb="70">
      <t>トウ</t>
    </rPh>
    <rPh sb="71" eb="72">
      <t>ム</t>
    </rPh>
    <rPh sb="73" eb="75">
      <t>ジュンジ</t>
    </rPh>
    <rPh sb="75" eb="77">
      <t>セコウ</t>
    </rPh>
    <rPh sb="85" eb="87">
      <t>シセツ</t>
    </rPh>
    <rPh sb="87" eb="88">
      <t>ゴト</t>
    </rPh>
    <rPh sb="89" eb="91">
      <t>キョリ</t>
    </rPh>
    <rPh sb="92" eb="93">
      <t>トオ</t>
    </rPh>
    <rPh sb="94" eb="96">
      <t>シセツ</t>
    </rPh>
    <rPh sb="96" eb="98">
      <t>ゼンタイ</t>
    </rPh>
    <rPh sb="99" eb="100">
      <t>ヒト</t>
    </rPh>
    <rPh sb="109" eb="112">
      <t>フカノウ</t>
    </rPh>
    <rPh sb="118" eb="121">
      <t>ヒカクテキ</t>
    </rPh>
    <rPh sb="121" eb="122">
      <t>チカ</t>
    </rPh>
    <rPh sb="123" eb="125">
      <t>シセツ</t>
    </rPh>
    <rPh sb="126" eb="128">
      <t>トウゴウ</t>
    </rPh>
    <rPh sb="133" eb="135">
      <t>シセツ</t>
    </rPh>
    <rPh sb="136" eb="139">
      <t>チョウジュミョウ</t>
    </rPh>
    <rPh sb="139" eb="140">
      <t>カ</t>
    </rPh>
    <rPh sb="141" eb="143">
      <t>イジ</t>
    </rPh>
    <rPh sb="143" eb="146">
      <t>カンリヒ</t>
    </rPh>
    <rPh sb="147" eb="149">
      <t>サクゲン</t>
    </rPh>
    <rPh sb="150" eb="152">
      <t>キンネン</t>
    </rPh>
    <rPh sb="153" eb="157">
      <t>イジョウキショウ</t>
    </rPh>
    <rPh sb="157" eb="158">
      <t>トウ</t>
    </rPh>
    <rPh sb="165" eb="166">
      <t>スイ</t>
    </rPh>
    <rPh sb="177" eb="179">
      <t>カンロ</t>
    </rPh>
    <rPh sb="180" eb="182">
      <t>トウゴウ</t>
    </rPh>
    <rPh sb="195" eb="197">
      <t>カクホ</t>
    </rPh>
    <rPh sb="198" eb="199">
      <t>ハカ</t>
    </rPh>
    <rPh sb="205" eb="207">
      <t>フキュウ</t>
    </rPh>
    <rPh sb="210" eb="212">
      <t>チク</t>
    </rPh>
    <rPh sb="213" eb="214">
      <t>ト</t>
    </rPh>
    <rPh sb="215" eb="216">
      <t>コ</t>
    </rPh>
    <rPh sb="223" eb="225">
      <t>カノウ</t>
    </rPh>
    <rPh sb="228" eb="230">
      <t>カクダイ</t>
    </rPh>
    <rPh sb="231" eb="235">
      <t>アンゼンアンシン</t>
    </rPh>
    <rPh sb="236" eb="239">
      <t>アンテイテキ</t>
    </rPh>
    <rPh sb="240" eb="242">
      <t>キュウスイ</t>
    </rPh>
    <rPh sb="243" eb="244">
      <t>ツト</t>
    </rPh>
    <rPh sb="251" eb="253">
      <t>シセツ</t>
    </rPh>
    <rPh sb="254" eb="257">
      <t>シヨウリョウ</t>
    </rPh>
    <rPh sb="258" eb="261">
      <t>タタイケイ</t>
    </rPh>
    <rPh sb="264" eb="266">
      <t>リョウキン</t>
    </rPh>
    <rPh sb="276" eb="278">
      <t>トウイツ</t>
    </rPh>
    <rPh sb="283" eb="284">
      <t>オコナ</t>
    </rPh>
    <rPh sb="314" eb="316">
      <t>ケイエイ</t>
    </rPh>
    <rPh sb="316" eb="319">
      <t>ケンゼンカ</t>
    </rPh>
    <rPh sb="319" eb="320">
      <t>トウ</t>
    </rPh>
    <rPh sb="321" eb="322">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</si>
</sst>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1.37</c:v>
                </c:pt>
                <c:pt idx="1">
                  <c:v>1.35</c:v>
                </c:pt>
                <c:pt idx="2">
                  <c:v>1.35</c:v>
                </c:pt>
                <c:pt idx="3">
                  <c:v>0.11</c:v>
                </c:pt>
                <c:pt idx="4" formatCode="#,##0.00;&quot;△&quot;#,##0.00">
                  <c:v>0</c:v>
                </c:pt>
              </c:numCache>
            </c:numRef>
          </c:val>
          <c:extLst>
            <c:ext xmlns:c16="http://schemas.microsoft.com/office/drawing/2014/chart" uri="{C3380CC4-5D6E-409C-BE32-E72D297353CC}">
              <c16:uniqueId val="{00000000-3FC2-4FD8-A5C9-8E0731999748}"/>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0.72</c:v>
                </c:pt>
                <c:pt idx="2">
                  <c:v>0.71</c:v>
                </c:pt>
                <c:pt idx="3">
                  <c:v>0.55000000000000004</c:v>
                </c:pt>
                <c:pt idx="4">
                  <c:v>0.44</c:v>
                </c:pt>
              </c:numCache>
            </c:numRef>
          </c:val>
          <c:smooth val="0"/>
          <c:extLst>
            <c:ext xmlns:c16="http://schemas.microsoft.com/office/drawing/2014/chart" uri="{C3380CC4-5D6E-409C-BE32-E72D297353CC}">
              <c16:uniqueId val="{00000001-3FC2-4FD8-A5C9-8E0731999748}"/>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37.1</c:v>
                </c:pt>
                <c:pt idx="1">
                  <c:v>37.79</c:v>
                </c:pt>
                <c:pt idx="2">
                  <c:v>38.51</c:v>
                </c:pt>
                <c:pt idx="3">
                  <c:v>37.33</c:v>
                </c:pt>
                <c:pt idx="4">
                  <c:v>44.03</c:v>
                </c:pt>
              </c:numCache>
            </c:numRef>
          </c:val>
          <c:extLst>
            <c:ext xmlns:c16="http://schemas.microsoft.com/office/drawing/2014/chart" uri="{C3380CC4-5D6E-409C-BE32-E72D297353CC}">
              <c16:uniqueId val="{00000000-9FD9-413C-B4F9-10B4BC88BDD1}"/>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56.04</c:v>
                </c:pt>
                <c:pt idx="1">
                  <c:v>58.52</c:v>
                </c:pt>
                <c:pt idx="2">
                  <c:v>58.88</c:v>
                </c:pt>
                <c:pt idx="3">
                  <c:v>58.16</c:v>
                </c:pt>
                <c:pt idx="4">
                  <c:v>55.9</c:v>
                </c:pt>
              </c:numCache>
            </c:numRef>
          </c:val>
          <c:smooth val="0"/>
          <c:extLst>
            <c:ext xmlns:c16="http://schemas.microsoft.com/office/drawing/2014/chart" uri="{C3380CC4-5D6E-409C-BE32-E72D297353CC}">
              <c16:uniqueId val="{00000001-9FD9-413C-B4F9-10B4BC88BDD1}"/>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74.33</c:v>
                </c:pt>
                <c:pt idx="1">
                  <c:v>76.44</c:v>
                </c:pt>
                <c:pt idx="2">
                  <c:v>73.31</c:v>
                </c:pt>
                <c:pt idx="3">
                  <c:v>76.069999999999993</c:v>
                </c:pt>
                <c:pt idx="4">
                  <c:v>60.08</c:v>
                </c:pt>
              </c:numCache>
            </c:numRef>
          </c:val>
          <c:extLst>
            <c:ext xmlns:c16="http://schemas.microsoft.com/office/drawing/2014/chart" uri="{C3380CC4-5D6E-409C-BE32-E72D297353CC}">
              <c16:uniqueId val="{00000000-815D-4A8B-8F07-39C08E2CA69C}"/>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72.78</c:v>
                </c:pt>
                <c:pt idx="1">
                  <c:v>71.33</c:v>
                </c:pt>
                <c:pt idx="2">
                  <c:v>71.150000000000006</c:v>
                </c:pt>
                <c:pt idx="3">
                  <c:v>70.34</c:v>
                </c:pt>
                <c:pt idx="4">
                  <c:v>71.08</c:v>
                </c:pt>
              </c:numCache>
            </c:numRef>
          </c:val>
          <c:smooth val="0"/>
          <c:extLst>
            <c:ext xmlns:c16="http://schemas.microsoft.com/office/drawing/2014/chart" uri="{C3380CC4-5D6E-409C-BE32-E72D297353CC}">
              <c16:uniqueId val="{00000001-815D-4A8B-8F07-39C08E2CA69C}"/>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84.92</c:v>
                </c:pt>
                <c:pt idx="1">
                  <c:v>73.73</c:v>
                </c:pt>
                <c:pt idx="2">
                  <c:v>55.82</c:v>
                </c:pt>
                <c:pt idx="3">
                  <c:v>52.21</c:v>
                </c:pt>
                <c:pt idx="4">
                  <c:v>54.49</c:v>
                </c:pt>
              </c:numCache>
            </c:numRef>
          </c:val>
          <c:extLst>
            <c:ext xmlns:c16="http://schemas.microsoft.com/office/drawing/2014/chart" uri="{C3380CC4-5D6E-409C-BE32-E72D297353CC}">
              <c16:uniqueId val="{00000000-0634-4177-BE36-97C584EDA7A2}"/>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79.099999999999994</c:v>
                </c:pt>
                <c:pt idx="1">
                  <c:v>79.33</c:v>
                </c:pt>
                <c:pt idx="2">
                  <c:v>73.540000000000006</c:v>
                </c:pt>
                <c:pt idx="3">
                  <c:v>75.44</c:v>
                </c:pt>
                <c:pt idx="4">
                  <c:v>78.14</c:v>
                </c:pt>
              </c:numCache>
            </c:numRef>
          </c:val>
          <c:smooth val="0"/>
          <c:extLst>
            <c:ext xmlns:c16="http://schemas.microsoft.com/office/drawing/2014/chart" uri="{C3380CC4-5D6E-409C-BE32-E72D297353CC}">
              <c16:uniqueId val="{00000001-0634-4177-BE36-97C584EDA7A2}"/>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1AF-4F9A-8373-1778D25D56BF}"/>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1AF-4F9A-8373-1778D25D56BF}"/>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8A1-474C-80AF-F21BF8B1613B}"/>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A1-474C-80AF-F21BF8B1613B}"/>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9D1-48F8-AF13-76C7896341B0}"/>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D1-48F8-AF13-76C7896341B0}"/>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695-4F98-B46B-C5BBCFD9D277}"/>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95-4F98-B46B-C5BBCFD9D277}"/>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1600.43</c:v>
                </c:pt>
                <c:pt idx="1">
                  <c:v>1772.77</c:v>
                </c:pt>
                <c:pt idx="2">
                  <c:v>1769.97</c:v>
                </c:pt>
                <c:pt idx="3">
                  <c:v>1976.88</c:v>
                </c:pt>
                <c:pt idx="4">
                  <c:v>2203.66</c:v>
                </c:pt>
              </c:numCache>
            </c:numRef>
          </c:val>
          <c:extLst>
            <c:ext xmlns:c16="http://schemas.microsoft.com/office/drawing/2014/chart" uri="{C3380CC4-5D6E-409C-BE32-E72D297353CC}">
              <c16:uniqueId val="{00000000-4859-4AE7-A0A9-096833776060}"/>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1018.52</c:v>
                </c:pt>
                <c:pt idx="1">
                  <c:v>949.61</c:v>
                </c:pt>
                <c:pt idx="2">
                  <c:v>918.84</c:v>
                </c:pt>
                <c:pt idx="3">
                  <c:v>955.49</c:v>
                </c:pt>
                <c:pt idx="4">
                  <c:v>1017.9</c:v>
                </c:pt>
              </c:numCache>
            </c:numRef>
          </c:val>
          <c:smooth val="0"/>
          <c:extLst>
            <c:ext xmlns:c16="http://schemas.microsoft.com/office/drawing/2014/chart" uri="{C3380CC4-5D6E-409C-BE32-E72D297353CC}">
              <c16:uniqueId val="{00000001-4859-4AE7-A0A9-096833776060}"/>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52.59</c:v>
                </c:pt>
                <c:pt idx="1">
                  <c:v>54.24</c:v>
                </c:pt>
                <c:pt idx="2">
                  <c:v>44.15</c:v>
                </c:pt>
                <c:pt idx="3">
                  <c:v>41.51</c:v>
                </c:pt>
                <c:pt idx="4">
                  <c:v>43.26</c:v>
                </c:pt>
              </c:numCache>
            </c:numRef>
          </c:val>
          <c:extLst>
            <c:ext xmlns:c16="http://schemas.microsoft.com/office/drawing/2014/chart" uri="{C3380CC4-5D6E-409C-BE32-E72D297353CC}">
              <c16:uniqueId val="{00000000-03A9-4E10-A3D8-1CDF2CD09EC5}"/>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58.79</c:v>
                </c:pt>
                <c:pt idx="1">
                  <c:v>58.41</c:v>
                </c:pt>
                <c:pt idx="2">
                  <c:v>58.27</c:v>
                </c:pt>
                <c:pt idx="3">
                  <c:v>55.15</c:v>
                </c:pt>
                <c:pt idx="4">
                  <c:v>53.95</c:v>
                </c:pt>
              </c:numCache>
            </c:numRef>
          </c:val>
          <c:smooth val="0"/>
          <c:extLst>
            <c:ext xmlns:c16="http://schemas.microsoft.com/office/drawing/2014/chart" uri="{C3380CC4-5D6E-409C-BE32-E72D297353CC}">
              <c16:uniqueId val="{00000001-03A9-4E10-A3D8-1CDF2CD09EC5}"/>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209.91</c:v>
                </c:pt>
                <c:pt idx="1">
                  <c:v>202.46</c:v>
                </c:pt>
                <c:pt idx="2">
                  <c:v>250.44</c:v>
                </c:pt>
                <c:pt idx="3">
                  <c:v>265.11</c:v>
                </c:pt>
                <c:pt idx="4">
                  <c:v>257.22000000000003</c:v>
                </c:pt>
              </c:numCache>
            </c:numRef>
          </c:val>
          <c:extLst>
            <c:ext xmlns:c16="http://schemas.microsoft.com/office/drawing/2014/chart" uri="{C3380CC4-5D6E-409C-BE32-E72D297353CC}">
              <c16:uniqueId val="{00000000-FE44-4AED-A179-434E57A4B206}"/>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298.25</c:v>
                </c:pt>
                <c:pt idx="1">
                  <c:v>303.27999999999997</c:v>
                </c:pt>
                <c:pt idx="2">
                  <c:v>303.81</c:v>
                </c:pt>
                <c:pt idx="3">
                  <c:v>310.26</c:v>
                </c:pt>
                <c:pt idx="4">
                  <c:v>318.99</c:v>
                </c:pt>
              </c:numCache>
            </c:numRef>
          </c:val>
          <c:smooth val="0"/>
          <c:extLst>
            <c:ext xmlns:c16="http://schemas.microsoft.com/office/drawing/2014/chart" uri="{C3380CC4-5D6E-409C-BE32-E72D297353CC}">
              <c16:uniqueId val="{00000001-FE44-4AED-A179-434E57A4B206}"/>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1" zoomScaleNormal="100" workbookViewId="0">
      <selection activeCell="BF88" sqref="BF8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鳥取県　若桜町</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2"/>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D3</v>
      </c>
      <c r="X8" s="65"/>
      <c r="Y8" s="65"/>
      <c r="Z8" s="65"/>
      <c r="AA8" s="65"/>
      <c r="AB8" s="65"/>
      <c r="AC8" s="65"/>
      <c r="AD8" s="65" t="str">
        <f>データ!$M$6</f>
        <v>非設置</v>
      </c>
      <c r="AE8" s="65"/>
      <c r="AF8" s="65"/>
      <c r="AG8" s="65"/>
      <c r="AH8" s="65"/>
      <c r="AI8" s="65"/>
      <c r="AJ8" s="65"/>
      <c r="AK8" s="2"/>
      <c r="AL8" s="54">
        <f>データ!$R$6</f>
        <v>2766</v>
      </c>
      <c r="AM8" s="54"/>
      <c r="AN8" s="54"/>
      <c r="AO8" s="54"/>
      <c r="AP8" s="54"/>
      <c r="AQ8" s="54"/>
      <c r="AR8" s="54"/>
      <c r="AS8" s="54"/>
      <c r="AT8" s="44">
        <f>データ!$S$6</f>
        <v>199.18</v>
      </c>
      <c r="AU8" s="44"/>
      <c r="AV8" s="44"/>
      <c r="AW8" s="44"/>
      <c r="AX8" s="44"/>
      <c r="AY8" s="44"/>
      <c r="AZ8" s="44"/>
      <c r="BA8" s="44"/>
      <c r="BB8" s="44">
        <f>データ!$T$6</f>
        <v>13.89</v>
      </c>
      <c r="BC8" s="44"/>
      <c r="BD8" s="44"/>
      <c r="BE8" s="44"/>
      <c r="BF8" s="44"/>
      <c r="BG8" s="44"/>
      <c r="BH8" s="44"/>
      <c r="BI8" s="44"/>
      <c r="BJ8" s="3"/>
      <c r="BK8" s="3"/>
      <c r="BL8" s="66" t="s">
        <v>10</v>
      </c>
      <c r="BM8" s="67"/>
      <c r="BN8" s="55" t="s">
        <v>11</v>
      </c>
      <c r="BO8" s="55"/>
      <c r="BP8" s="55"/>
      <c r="BQ8" s="55"/>
      <c r="BR8" s="55"/>
      <c r="BS8" s="55"/>
      <c r="BT8" s="55"/>
      <c r="BU8" s="55"/>
      <c r="BV8" s="55"/>
      <c r="BW8" s="55"/>
      <c r="BX8" s="55"/>
      <c r="BY8" s="56"/>
    </row>
    <row r="9" spans="1:78" ht="18.75" customHeight="1" x14ac:dyDescent="0.15">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2"/>
      <c r="AE9" s="2"/>
      <c r="AF9" s="2"/>
      <c r="AG9" s="2"/>
      <c r="AH9" s="3"/>
      <c r="AI9" s="2"/>
      <c r="AJ9" s="2"/>
      <c r="AK9" s="2"/>
      <c r="AL9" s="57" t="s">
        <v>16</v>
      </c>
      <c r="AM9" s="57"/>
      <c r="AN9" s="57"/>
      <c r="AO9" s="57"/>
      <c r="AP9" s="57"/>
      <c r="AQ9" s="57"/>
      <c r="AR9" s="57"/>
      <c r="AS9" s="57"/>
      <c r="AT9" s="57" t="s">
        <v>17</v>
      </c>
      <c r="AU9" s="57"/>
      <c r="AV9" s="57"/>
      <c r="AW9" s="57"/>
      <c r="AX9" s="57"/>
      <c r="AY9" s="57"/>
      <c r="AZ9" s="57"/>
      <c r="BA9" s="57"/>
      <c r="BB9" s="57" t="s">
        <v>18</v>
      </c>
      <c r="BC9" s="57"/>
      <c r="BD9" s="57"/>
      <c r="BE9" s="57"/>
      <c r="BF9" s="57"/>
      <c r="BG9" s="57"/>
      <c r="BH9" s="57"/>
      <c r="BI9" s="57"/>
      <c r="BJ9" s="3"/>
      <c r="BK9" s="3"/>
      <c r="BL9" s="58" t="s">
        <v>19</v>
      </c>
      <c r="BM9" s="59"/>
      <c r="BN9" s="60" t="s">
        <v>20</v>
      </c>
      <c r="BO9" s="60"/>
      <c r="BP9" s="60"/>
      <c r="BQ9" s="60"/>
      <c r="BR9" s="60"/>
      <c r="BS9" s="60"/>
      <c r="BT9" s="60"/>
      <c r="BU9" s="60"/>
      <c r="BV9" s="60"/>
      <c r="BW9" s="60"/>
      <c r="BX9" s="60"/>
      <c r="BY9" s="61"/>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97.2</v>
      </c>
      <c r="Q10" s="44"/>
      <c r="R10" s="44"/>
      <c r="S10" s="44"/>
      <c r="T10" s="44"/>
      <c r="U10" s="44"/>
      <c r="V10" s="44"/>
      <c r="W10" s="54">
        <f>データ!$Q$6</f>
        <v>1960</v>
      </c>
      <c r="X10" s="54"/>
      <c r="Y10" s="54"/>
      <c r="Z10" s="54"/>
      <c r="AA10" s="54"/>
      <c r="AB10" s="54"/>
      <c r="AC10" s="54"/>
      <c r="AD10" s="2"/>
      <c r="AE10" s="2"/>
      <c r="AF10" s="2"/>
      <c r="AG10" s="2"/>
      <c r="AH10" s="2"/>
      <c r="AI10" s="2"/>
      <c r="AJ10" s="2"/>
      <c r="AK10" s="2"/>
      <c r="AL10" s="54">
        <f>データ!$U$6</f>
        <v>2673</v>
      </c>
      <c r="AM10" s="54"/>
      <c r="AN10" s="54"/>
      <c r="AO10" s="54"/>
      <c r="AP10" s="54"/>
      <c r="AQ10" s="54"/>
      <c r="AR10" s="54"/>
      <c r="AS10" s="54"/>
      <c r="AT10" s="44">
        <f>データ!$V$6</f>
        <v>40.15</v>
      </c>
      <c r="AU10" s="44"/>
      <c r="AV10" s="44"/>
      <c r="AW10" s="44"/>
      <c r="AX10" s="44"/>
      <c r="AY10" s="44"/>
      <c r="AZ10" s="44"/>
      <c r="BA10" s="44"/>
      <c r="BB10" s="44">
        <f>データ!$W$6</f>
        <v>66.58</v>
      </c>
      <c r="BC10" s="44"/>
      <c r="BD10" s="44"/>
      <c r="BE10" s="44"/>
      <c r="BF10" s="44"/>
      <c r="BG10" s="44"/>
      <c r="BH10" s="44"/>
      <c r="BI10" s="44"/>
      <c r="BJ10" s="2"/>
      <c r="BK10" s="2"/>
      <c r="BL10" s="45" t="s">
        <v>21</v>
      </c>
      <c r="BM10" s="46"/>
      <c r="BN10" s="47" t="s">
        <v>22</v>
      </c>
      <c r="BO10" s="47"/>
      <c r="BP10" s="47"/>
      <c r="BQ10" s="47"/>
      <c r="BR10" s="47"/>
      <c r="BS10" s="47"/>
      <c r="BT10" s="47"/>
      <c r="BU10" s="47"/>
      <c r="BV10" s="47"/>
      <c r="BW10" s="47"/>
      <c r="BX10" s="47"/>
      <c r="BY10" s="4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9" t="s">
        <v>23</v>
      </c>
      <c r="BM11" s="49"/>
      <c r="BN11" s="49"/>
      <c r="BO11" s="49"/>
      <c r="BP11" s="49"/>
      <c r="BQ11" s="49"/>
      <c r="BR11" s="49"/>
      <c r="BS11" s="49"/>
      <c r="BT11" s="49"/>
      <c r="BU11" s="49"/>
      <c r="BV11" s="49"/>
      <c r="BW11" s="49"/>
      <c r="BX11" s="49"/>
      <c r="BY11" s="49"/>
      <c r="BZ11" s="4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9"/>
      <c r="BM12" s="49"/>
      <c r="BN12" s="49"/>
      <c r="BO12" s="49"/>
      <c r="BP12" s="49"/>
      <c r="BQ12" s="49"/>
      <c r="BR12" s="49"/>
      <c r="BS12" s="49"/>
      <c r="BT12" s="49"/>
      <c r="BU12" s="49"/>
      <c r="BV12" s="49"/>
      <c r="BW12" s="49"/>
      <c r="BX12" s="49"/>
      <c r="BY12" s="49"/>
      <c r="BZ12" s="4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0"/>
      <c r="BM13" s="50"/>
      <c r="BN13" s="50"/>
      <c r="BO13" s="50"/>
      <c r="BP13" s="50"/>
      <c r="BQ13" s="50"/>
      <c r="BR13" s="50"/>
      <c r="BS13" s="50"/>
      <c r="BT13" s="50"/>
      <c r="BU13" s="50"/>
      <c r="BV13" s="50"/>
      <c r="BW13" s="50"/>
      <c r="BX13" s="50"/>
      <c r="BY13" s="50"/>
      <c r="BZ13" s="50"/>
    </row>
    <row r="14" spans="1:78" ht="13.5" customHeight="1" x14ac:dyDescent="0.15">
      <c r="A14" s="2"/>
      <c r="B14" s="51" t="s">
        <v>24</v>
      </c>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3"/>
      <c r="BK14" s="2"/>
      <c r="BL14" s="35" t="s">
        <v>25</v>
      </c>
      <c r="BM14" s="36"/>
      <c r="BN14" s="36"/>
      <c r="BO14" s="36"/>
      <c r="BP14" s="36"/>
      <c r="BQ14" s="36"/>
      <c r="BR14" s="36"/>
      <c r="BS14" s="36"/>
      <c r="BT14" s="36"/>
      <c r="BU14" s="36"/>
      <c r="BV14" s="36"/>
      <c r="BW14" s="36"/>
      <c r="BX14" s="36"/>
      <c r="BY14" s="36"/>
      <c r="BZ14" s="37"/>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8"/>
      <c r="BM15" s="39"/>
      <c r="BN15" s="39"/>
      <c r="BO15" s="39"/>
      <c r="BP15" s="39"/>
      <c r="BQ15" s="39"/>
      <c r="BR15" s="39"/>
      <c r="BS15" s="39"/>
      <c r="BT15" s="39"/>
      <c r="BU15" s="39"/>
      <c r="BV15" s="39"/>
      <c r="BW15" s="39"/>
      <c r="BX15" s="39"/>
      <c r="BY15" s="39"/>
      <c r="BZ15" s="4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5" t="s">
        <v>26</v>
      </c>
      <c r="BM45" s="36"/>
      <c r="BN45" s="36"/>
      <c r="BO45" s="36"/>
      <c r="BP45" s="36"/>
      <c r="BQ45" s="36"/>
      <c r="BR45" s="36"/>
      <c r="BS45" s="36"/>
      <c r="BT45" s="36"/>
      <c r="BU45" s="36"/>
      <c r="BV45" s="36"/>
      <c r="BW45" s="36"/>
      <c r="BX45" s="36"/>
      <c r="BY45" s="36"/>
      <c r="BZ45" s="3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8"/>
      <c r="BM46" s="39"/>
      <c r="BN46" s="39"/>
      <c r="BO46" s="39"/>
      <c r="BP46" s="39"/>
      <c r="BQ46" s="39"/>
      <c r="BR46" s="39"/>
      <c r="BS46" s="39"/>
      <c r="BT46" s="39"/>
      <c r="BU46" s="39"/>
      <c r="BV46" s="39"/>
      <c r="BW46" s="39"/>
      <c r="BX46" s="39"/>
      <c r="BY46" s="39"/>
      <c r="BZ46" s="4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29"/>
      <c r="BM60" s="30"/>
      <c r="BN60" s="30"/>
      <c r="BO60" s="30"/>
      <c r="BP60" s="30"/>
      <c r="BQ60" s="30"/>
      <c r="BR60" s="30"/>
      <c r="BS60" s="30"/>
      <c r="BT60" s="30"/>
      <c r="BU60" s="30"/>
      <c r="BV60" s="30"/>
      <c r="BW60" s="30"/>
      <c r="BX60" s="30"/>
      <c r="BY60" s="30"/>
      <c r="BZ60" s="31"/>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5" t="s">
        <v>28</v>
      </c>
      <c r="BM64" s="36"/>
      <c r="BN64" s="36"/>
      <c r="BO64" s="36"/>
      <c r="BP64" s="36"/>
      <c r="BQ64" s="36"/>
      <c r="BR64" s="36"/>
      <c r="BS64" s="36"/>
      <c r="BT64" s="36"/>
      <c r="BU64" s="36"/>
      <c r="BV64" s="36"/>
      <c r="BW64" s="36"/>
      <c r="BX64" s="36"/>
      <c r="BY64" s="36"/>
      <c r="BZ64" s="3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8"/>
      <c r="BM65" s="39"/>
      <c r="BN65" s="39"/>
      <c r="BO65" s="39"/>
      <c r="BP65" s="39"/>
      <c r="BQ65" s="39"/>
      <c r="BR65" s="39"/>
      <c r="BS65" s="39"/>
      <c r="BT65" s="39"/>
      <c r="BU65" s="39"/>
      <c r="BV65" s="39"/>
      <c r="BW65" s="39"/>
      <c r="BX65" s="39"/>
      <c r="BY65" s="39"/>
      <c r="BZ65" s="4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【76.13】</v>
      </c>
      <c r="F85" s="13" t="s">
        <v>41</v>
      </c>
      <c r="G85" s="13" t="s">
        <v>42</v>
      </c>
      <c r="H85" s="13" t="str">
        <f>データ!BO6</f>
        <v>【1,045.20】</v>
      </c>
      <c r="I85" s="13" t="str">
        <f>データ!BZ6</f>
        <v>【49.51】</v>
      </c>
      <c r="J85" s="13" t="str">
        <f>データ!CK6</f>
        <v>【317.14】</v>
      </c>
      <c r="K85" s="13" t="str">
        <f>データ!CV6</f>
        <v>【55.00】</v>
      </c>
      <c r="L85" s="13" t="str">
        <f>データ!DG6</f>
        <v>【69.82】</v>
      </c>
      <c r="M85" s="13" t="s">
        <v>42</v>
      </c>
      <c r="N85" s="13" t="s">
        <v>41</v>
      </c>
      <c r="O85" s="13" t="str">
        <f>データ!EN6</f>
        <v>【0.40】</v>
      </c>
    </row>
  </sheetData>
  <sheetProtection algorithmName="SHA-512" hashValue="iAv3nmoVrPReWMzRH7CExTssk2j8plp8/WLyDlM2UhCHD5//2SJeXDkDnU1JZzW4YIVptL2YK+hIjBkvip1WIg==" saltValue="cABeuUoS5Zpl1FNOU+e5b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1" t="s">
        <v>52</v>
      </c>
      <c r="I3" s="72"/>
      <c r="J3" s="72"/>
      <c r="K3" s="72"/>
      <c r="L3" s="72"/>
      <c r="M3" s="72"/>
      <c r="N3" s="72"/>
      <c r="O3" s="72"/>
      <c r="P3" s="72"/>
      <c r="Q3" s="72"/>
      <c r="R3" s="72"/>
      <c r="S3" s="72"/>
      <c r="T3" s="72"/>
      <c r="U3" s="72"/>
      <c r="V3" s="72"/>
      <c r="W3" s="73"/>
      <c r="X3" s="77" t="s">
        <v>53</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54</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15">
      <c r="A4" s="15" t="s">
        <v>55</v>
      </c>
      <c r="B4" s="17"/>
      <c r="C4" s="17"/>
      <c r="D4" s="17"/>
      <c r="E4" s="17"/>
      <c r="F4" s="17"/>
      <c r="G4" s="17"/>
      <c r="H4" s="74"/>
      <c r="I4" s="75"/>
      <c r="J4" s="75"/>
      <c r="K4" s="75"/>
      <c r="L4" s="75"/>
      <c r="M4" s="75"/>
      <c r="N4" s="75"/>
      <c r="O4" s="75"/>
      <c r="P4" s="75"/>
      <c r="Q4" s="75"/>
      <c r="R4" s="75"/>
      <c r="S4" s="75"/>
      <c r="T4" s="75"/>
      <c r="U4" s="75"/>
      <c r="V4" s="75"/>
      <c r="W4" s="76"/>
      <c r="X4" s="70" t="s">
        <v>56</v>
      </c>
      <c r="Y4" s="70"/>
      <c r="Z4" s="70"/>
      <c r="AA4" s="70"/>
      <c r="AB4" s="70"/>
      <c r="AC4" s="70"/>
      <c r="AD4" s="70"/>
      <c r="AE4" s="70"/>
      <c r="AF4" s="70"/>
      <c r="AG4" s="70"/>
      <c r="AH4" s="70"/>
      <c r="AI4" s="70" t="s">
        <v>57</v>
      </c>
      <c r="AJ4" s="70"/>
      <c r="AK4" s="70"/>
      <c r="AL4" s="70"/>
      <c r="AM4" s="70"/>
      <c r="AN4" s="70"/>
      <c r="AO4" s="70"/>
      <c r="AP4" s="70"/>
      <c r="AQ4" s="70"/>
      <c r="AR4" s="70"/>
      <c r="AS4" s="70"/>
      <c r="AT4" s="70" t="s">
        <v>58</v>
      </c>
      <c r="AU4" s="70"/>
      <c r="AV4" s="70"/>
      <c r="AW4" s="70"/>
      <c r="AX4" s="70"/>
      <c r="AY4" s="70"/>
      <c r="AZ4" s="70"/>
      <c r="BA4" s="70"/>
      <c r="BB4" s="70"/>
      <c r="BC4" s="70"/>
      <c r="BD4" s="70"/>
      <c r="BE4" s="70" t="s">
        <v>59</v>
      </c>
      <c r="BF4" s="70"/>
      <c r="BG4" s="70"/>
      <c r="BH4" s="70"/>
      <c r="BI4" s="70"/>
      <c r="BJ4" s="70"/>
      <c r="BK4" s="70"/>
      <c r="BL4" s="70"/>
      <c r="BM4" s="70"/>
      <c r="BN4" s="70"/>
      <c r="BO4" s="70"/>
      <c r="BP4" s="70" t="s">
        <v>60</v>
      </c>
      <c r="BQ4" s="70"/>
      <c r="BR4" s="70"/>
      <c r="BS4" s="70"/>
      <c r="BT4" s="70"/>
      <c r="BU4" s="70"/>
      <c r="BV4" s="70"/>
      <c r="BW4" s="70"/>
      <c r="BX4" s="70"/>
      <c r="BY4" s="70"/>
      <c r="BZ4" s="70"/>
      <c r="CA4" s="70" t="s">
        <v>61</v>
      </c>
      <c r="CB4" s="70"/>
      <c r="CC4" s="70"/>
      <c r="CD4" s="70"/>
      <c r="CE4" s="70"/>
      <c r="CF4" s="70"/>
      <c r="CG4" s="70"/>
      <c r="CH4" s="70"/>
      <c r="CI4" s="70"/>
      <c r="CJ4" s="70"/>
      <c r="CK4" s="70"/>
      <c r="CL4" s="70" t="s">
        <v>62</v>
      </c>
      <c r="CM4" s="70"/>
      <c r="CN4" s="70"/>
      <c r="CO4" s="70"/>
      <c r="CP4" s="70"/>
      <c r="CQ4" s="70"/>
      <c r="CR4" s="70"/>
      <c r="CS4" s="70"/>
      <c r="CT4" s="70"/>
      <c r="CU4" s="70"/>
      <c r="CV4" s="70"/>
      <c r="CW4" s="70" t="s">
        <v>63</v>
      </c>
      <c r="CX4" s="70"/>
      <c r="CY4" s="70"/>
      <c r="CZ4" s="70"/>
      <c r="DA4" s="70"/>
      <c r="DB4" s="70"/>
      <c r="DC4" s="70"/>
      <c r="DD4" s="70"/>
      <c r="DE4" s="70"/>
      <c r="DF4" s="70"/>
      <c r="DG4" s="70"/>
      <c r="DH4" s="70" t="s">
        <v>64</v>
      </c>
      <c r="DI4" s="70"/>
      <c r="DJ4" s="70"/>
      <c r="DK4" s="70"/>
      <c r="DL4" s="70"/>
      <c r="DM4" s="70"/>
      <c r="DN4" s="70"/>
      <c r="DO4" s="70"/>
      <c r="DP4" s="70"/>
      <c r="DQ4" s="70"/>
      <c r="DR4" s="70"/>
      <c r="DS4" s="70" t="s">
        <v>65</v>
      </c>
      <c r="DT4" s="70"/>
      <c r="DU4" s="70"/>
      <c r="DV4" s="70"/>
      <c r="DW4" s="70"/>
      <c r="DX4" s="70"/>
      <c r="DY4" s="70"/>
      <c r="DZ4" s="70"/>
      <c r="EA4" s="70"/>
      <c r="EB4" s="70"/>
      <c r="EC4" s="70"/>
      <c r="ED4" s="70" t="s">
        <v>66</v>
      </c>
      <c r="EE4" s="70"/>
      <c r="EF4" s="70"/>
      <c r="EG4" s="70"/>
      <c r="EH4" s="70"/>
      <c r="EI4" s="70"/>
      <c r="EJ4" s="70"/>
      <c r="EK4" s="70"/>
      <c r="EL4" s="70"/>
      <c r="EM4" s="70"/>
      <c r="EN4" s="70"/>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2023</v>
      </c>
      <c r="C6" s="20">
        <f t="shared" ref="C6:W6" si="3">C7</f>
        <v>313254</v>
      </c>
      <c r="D6" s="20">
        <f t="shared" si="3"/>
        <v>47</v>
      </c>
      <c r="E6" s="20">
        <f t="shared" si="3"/>
        <v>1</v>
      </c>
      <c r="F6" s="20">
        <f t="shared" si="3"/>
        <v>0</v>
      </c>
      <c r="G6" s="20">
        <f t="shared" si="3"/>
        <v>0</v>
      </c>
      <c r="H6" s="20" t="str">
        <f t="shared" si="3"/>
        <v>鳥取県　若桜町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97.2</v>
      </c>
      <c r="Q6" s="21">
        <f t="shared" si="3"/>
        <v>1960</v>
      </c>
      <c r="R6" s="21">
        <f t="shared" si="3"/>
        <v>2766</v>
      </c>
      <c r="S6" s="21">
        <f t="shared" si="3"/>
        <v>199.18</v>
      </c>
      <c r="T6" s="21">
        <f t="shared" si="3"/>
        <v>13.89</v>
      </c>
      <c r="U6" s="21">
        <f t="shared" si="3"/>
        <v>2673</v>
      </c>
      <c r="V6" s="21">
        <f t="shared" si="3"/>
        <v>40.15</v>
      </c>
      <c r="W6" s="21">
        <f t="shared" si="3"/>
        <v>66.58</v>
      </c>
      <c r="X6" s="22">
        <f>IF(X7="",NA(),X7)</f>
        <v>84.92</v>
      </c>
      <c r="Y6" s="22">
        <f t="shared" ref="Y6:AG6" si="4">IF(Y7="",NA(),Y7)</f>
        <v>73.73</v>
      </c>
      <c r="Z6" s="22">
        <f t="shared" si="4"/>
        <v>55.82</v>
      </c>
      <c r="AA6" s="22">
        <f t="shared" si="4"/>
        <v>52.21</v>
      </c>
      <c r="AB6" s="22">
        <f t="shared" si="4"/>
        <v>54.49</v>
      </c>
      <c r="AC6" s="22">
        <f t="shared" si="4"/>
        <v>79.099999999999994</v>
      </c>
      <c r="AD6" s="22">
        <f t="shared" si="4"/>
        <v>79.33</v>
      </c>
      <c r="AE6" s="22">
        <f t="shared" si="4"/>
        <v>73.540000000000006</v>
      </c>
      <c r="AF6" s="22">
        <f t="shared" si="4"/>
        <v>75.44</v>
      </c>
      <c r="AG6" s="22">
        <f t="shared" si="4"/>
        <v>78.14</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1600.43</v>
      </c>
      <c r="BF6" s="22">
        <f t="shared" ref="BF6:BN6" si="7">IF(BF7="",NA(),BF7)</f>
        <v>1772.77</v>
      </c>
      <c r="BG6" s="22">
        <f t="shared" si="7"/>
        <v>1769.97</v>
      </c>
      <c r="BH6" s="22">
        <f t="shared" si="7"/>
        <v>1976.88</v>
      </c>
      <c r="BI6" s="22">
        <f t="shared" si="7"/>
        <v>2203.66</v>
      </c>
      <c r="BJ6" s="22">
        <f t="shared" si="7"/>
        <v>1018.52</v>
      </c>
      <c r="BK6" s="22">
        <f t="shared" si="7"/>
        <v>949.61</v>
      </c>
      <c r="BL6" s="22">
        <f t="shared" si="7"/>
        <v>918.84</v>
      </c>
      <c r="BM6" s="22">
        <f t="shared" si="7"/>
        <v>955.49</v>
      </c>
      <c r="BN6" s="22">
        <f t="shared" si="7"/>
        <v>1017.9</v>
      </c>
      <c r="BO6" s="21" t="str">
        <f>IF(BO7="","",IF(BO7="-","【-】","【"&amp;SUBSTITUTE(TEXT(BO7,"#,##0.00"),"-","△")&amp;"】"))</f>
        <v>【1,045.20】</v>
      </c>
      <c r="BP6" s="22">
        <f>IF(BP7="",NA(),BP7)</f>
        <v>52.59</v>
      </c>
      <c r="BQ6" s="22">
        <f t="shared" ref="BQ6:BY6" si="8">IF(BQ7="",NA(),BQ7)</f>
        <v>54.24</v>
      </c>
      <c r="BR6" s="22">
        <f t="shared" si="8"/>
        <v>44.15</v>
      </c>
      <c r="BS6" s="22">
        <f t="shared" si="8"/>
        <v>41.51</v>
      </c>
      <c r="BT6" s="22">
        <f t="shared" si="8"/>
        <v>43.26</v>
      </c>
      <c r="BU6" s="22">
        <f t="shared" si="8"/>
        <v>58.79</v>
      </c>
      <c r="BV6" s="22">
        <f t="shared" si="8"/>
        <v>58.41</v>
      </c>
      <c r="BW6" s="22">
        <f t="shared" si="8"/>
        <v>58.27</v>
      </c>
      <c r="BX6" s="22">
        <f t="shared" si="8"/>
        <v>55.15</v>
      </c>
      <c r="BY6" s="22">
        <f t="shared" si="8"/>
        <v>53.95</v>
      </c>
      <c r="BZ6" s="21" t="str">
        <f>IF(BZ7="","",IF(BZ7="-","【-】","【"&amp;SUBSTITUTE(TEXT(BZ7,"#,##0.00"),"-","△")&amp;"】"))</f>
        <v>【49.51】</v>
      </c>
      <c r="CA6" s="22">
        <f>IF(CA7="",NA(),CA7)</f>
        <v>209.91</v>
      </c>
      <c r="CB6" s="22">
        <f t="shared" ref="CB6:CJ6" si="9">IF(CB7="",NA(),CB7)</f>
        <v>202.46</v>
      </c>
      <c r="CC6" s="22">
        <f t="shared" si="9"/>
        <v>250.44</v>
      </c>
      <c r="CD6" s="22">
        <f t="shared" si="9"/>
        <v>265.11</v>
      </c>
      <c r="CE6" s="22">
        <f t="shared" si="9"/>
        <v>257.22000000000003</v>
      </c>
      <c r="CF6" s="22">
        <f t="shared" si="9"/>
        <v>298.25</v>
      </c>
      <c r="CG6" s="22">
        <f t="shared" si="9"/>
        <v>303.27999999999997</v>
      </c>
      <c r="CH6" s="22">
        <f t="shared" si="9"/>
        <v>303.81</v>
      </c>
      <c r="CI6" s="22">
        <f t="shared" si="9"/>
        <v>310.26</v>
      </c>
      <c r="CJ6" s="22">
        <f t="shared" si="9"/>
        <v>318.99</v>
      </c>
      <c r="CK6" s="21" t="str">
        <f>IF(CK7="","",IF(CK7="-","【-】","【"&amp;SUBSTITUTE(TEXT(CK7,"#,##0.00"),"-","△")&amp;"】"))</f>
        <v>【317.14】</v>
      </c>
      <c r="CL6" s="22">
        <f>IF(CL7="",NA(),CL7)</f>
        <v>37.1</v>
      </c>
      <c r="CM6" s="22">
        <f t="shared" ref="CM6:CU6" si="10">IF(CM7="",NA(),CM7)</f>
        <v>37.79</v>
      </c>
      <c r="CN6" s="22">
        <f t="shared" si="10"/>
        <v>38.51</v>
      </c>
      <c r="CO6" s="22">
        <f t="shared" si="10"/>
        <v>37.33</v>
      </c>
      <c r="CP6" s="22">
        <f t="shared" si="10"/>
        <v>44.03</v>
      </c>
      <c r="CQ6" s="22">
        <f t="shared" si="10"/>
        <v>56.04</v>
      </c>
      <c r="CR6" s="22">
        <f t="shared" si="10"/>
        <v>58.52</v>
      </c>
      <c r="CS6" s="22">
        <f t="shared" si="10"/>
        <v>58.88</v>
      </c>
      <c r="CT6" s="22">
        <f t="shared" si="10"/>
        <v>58.16</v>
      </c>
      <c r="CU6" s="22">
        <f t="shared" si="10"/>
        <v>55.9</v>
      </c>
      <c r="CV6" s="21" t="str">
        <f>IF(CV7="","",IF(CV7="-","【-】","【"&amp;SUBSTITUTE(TEXT(CV7,"#,##0.00"),"-","△")&amp;"】"))</f>
        <v>【55.00】</v>
      </c>
      <c r="CW6" s="22">
        <f>IF(CW7="",NA(),CW7)</f>
        <v>74.33</v>
      </c>
      <c r="CX6" s="22">
        <f t="shared" ref="CX6:DF6" si="11">IF(CX7="",NA(),CX7)</f>
        <v>76.44</v>
      </c>
      <c r="CY6" s="22">
        <f t="shared" si="11"/>
        <v>73.31</v>
      </c>
      <c r="CZ6" s="22">
        <f t="shared" si="11"/>
        <v>76.069999999999993</v>
      </c>
      <c r="DA6" s="22">
        <f t="shared" si="11"/>
        <v>60.08</v>
      </c>
      <c r="DB6" s="22">
        <f t="shared" si="11"/>
        <v>72.78</v>
      </c>
      <c r="DC6" s="22">
        <f t="shared" si="11"/>
        <v>71.33</v>
      </c>
      <c r="DD6" s="22">
        <f t="shared" si="11"/>
        <v>71.150000000000006</v>
      </c>
      <c r="DE6" s="22">
        <f t="shared" si="11"/>
        <v>70.34</v>
      </c>
      <c r="DF6" s="22">
        <f t="shared" si="11"/>
        <v>71.08</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1.37</v>
      </c>
      <c r="EE6" s="22">
        <f t="shared" ref="EE6:EM6" si="14">IF(EE7="",NA(),EE7)</f>
        <v>1.35</v>
      </c>
      <c r="EF6" s="22">
        <f t="shared" si="14"/>
        <v>1.35</v>
      </c>
      <c r="EG6" s="22">
        <f t="shared" si="14"/>
        <v>0.11</v>
      </c>
      <c r="EH6" s="21">
        <f t="shared" si="14"/>
        <v>0</v>
      </c>
      <c r="EI6" s="22">
        <f t="shared" si="14"/>
        <v>0.71</v>
      </c>
      <c r="EJ6" s="22">
        <f t="shared" si="14"/>
        <v>0.72</v>
      </c>
      <c r="EK6" s="22">
        <f t="shared" si="14"/>
        <v>0.71</v>
      </c>
      <c r="EL6" s="22">
        <f t="shared" si="14"/>
        <v>0.55000000000000004</v>
      </c>
      <c r="EM6" s="22">
        <f t="shared" si="14"/>
        <v>0.44</v>
      </c>
      <c r="EN6" s="21" t="str">
        <f>IF(EN7="","",IF(EN7="-","【-】","【"&amp;SUBSTITUTE(TEXT(EN7,"#,##0.00"),"-","△")&amp;"】"))</f>
        <v>【0.40】</v>
      </c>
    </row>
    <row r="7" spans="1:144" s="23" customFormat="1" x14ac:dyDescent="0.15">
      <c r="A7" s="15"/>
      <c r="B7" s="24">
        <v>2023</v>
      </c>
      <c r="C7" s="24">
        <v>313254</v>
      </c>
      <c r="D7" s="24">
        <v>47</v>
      </c>
      <c r="E7" s="24">
        <v>1</v>
      </c>
      <c r="F7" s="24">
        <v>0</v>
      </c>
      <c r="G7" s="24">
        <v>0</v>
      </c>
      <c r="H7" s="24" t="s">
        <v>96</v>
      </c>
      <c r="I7" s="24" t="s">
        <v>97</v>
      </c>
      <c r="J7" s="24" t="s">
        <v>98</v>
      </c>
      <c r="K7" s="24" t="s">
        <v>99</v>
      </c>
      <c r="L7" s="24" t="s">
        <v>100</v>
      </c>
      <c r="M7" s="24" t="s">
        <v>101</v>
      </c>
      <c r="N7" s="25" t="s">
        <v>102</v>
      </c>
      <c r="O7" s="25" t="s">
        <v>103</v>
      </c>
      <c r="P7" s="25">
        <v>97.2</v>
      </c>
      <c r="Q7" s="25">
        <v>1960</v>
      </c>
      <c r="R7" s="25">
        <v>2766</v>
      </c>
      <c r="S7" s="25">
        <v>199.18</v>
      </c>
      <c r="T7" s="25">
        <v>13.89</v>
      </c>
      <c r="U7" s="25">
        <v>2673</v>
      </c>
      <c r="V7" s="25">
        <v>40.15</v>
      </c>
      <c r="W7" s="25">
        <v>66.58</v>
      </c>
      <c r="X7" s="25">
        <v>84.92</v>
      </c>
      <c r="Y7" s="25">
        <v>73.73</v>
      </c>
      <c r="Z7" s="25">
        <v>55.82</v>
      </c>
      <c r="AA7" s="25">
        <v>52.21</v>
      </c>
      <c r="AB7" s="25">
        <v>54.49</v>
      </c>
      <c r="AC7" s="25">
        <v>79.099999999999994</v>
      </c>
      <c r="AD7" s="25">
        <v>79.33</v>
      </c>
      <c r="AE7" s="25">
        <v>73.540000000000006</v>
      </c>
      <c r="AF7" s="25">
        <v>75.44</v>
      </c>
      <c r="AG7" s="25">
        <v>78.14</v>
      </c>
      <c r="AH7" s="25">
        <v>76.13</v>
      </c>
      <c r="AI7" s="25"/>
      <c r="AJ7" s="25"/>
      <c r="AK7" s="25"/>
      <c r="AL7" s="25"/>
      <c r="AM7" s="25"/>
      <c r="AN7" s="25"/>
      <c r="AO7" s="25"/>
      <c r="AP7" s="25"/>
      <c r="AQ7" s="25"/>
      <c r="AR7" s="25"/>
      <c r="AS7" s="25"/>
      <c r="AT7" s="25"/>
      <c r="AU7" s="25"/>
      <c r="AV7" s="25"/>
      <c r="AW7" s="25"/>
      <c r="AX7" s="25"/>
      <c r="AY7" s="25"/>
      <c r="AZ7" s="25"/>
      <c r="BA7" s="25"/>
      <c r="BB7" s="25"/>
      <c r="BC7" s="25"/>
      <c r="BD7" s="25"/>
      <c r="BE7" s="25">
        <v>1600.43</v>
      </c>
      <c r="BF7" s="25">
        <v>1772.77</v>
      </c>
      <c r="BG7" s="25">
        <v>1769.97</v>
      </c>
      <c r="BH7" s="25">
        <v>1976.88</v>
      </c>
      <c r="BI7" s="25">
        <v>2203.66</v>
      </c>
      <c r="BJ7" s="25">
        <v>1018.52</v>
      </c>
      <c r="BK7" s="25">
        <v>949.61</v>
      </c>
      <c r="BL7" s="25">
        <v>918.84</v>
      </c>
      <c r="BM7" s="25">
        <v>955.49</v>
      </c>
      <c r="BN7" s="25">
        <v>1017.9</v>
      </c>
      <c r="BO7" s="25">
        <v>1045.2</v>
      </c>
      <c r="BP7" s="25">
        <v>52.59</v>
      </c>
      <c r="BQ7" s="25">
        <v>54.24</v>
      </c>
      <c r="BR7" s="25">
        <v>44.15</v>
      </c>
      <c r="BS7" s="25">
        <v>41.51</v>
      </c>
      <c r="BT7" s="25">
        <v>43.26</v>
      </c>
      <c r="BU7" s="25">
        <v>58.79</v>
      </c>
      <c r="BV7" s="25">
        <v>58.41</v>
      </c>
      <c r="BW7" s="25">
        <v>58.27</v>
      </c>
      <c r="BX7" s="25">
        <v>55.15</v>
      </c>
      <c r="BY7" s="25">
        <v>53.95</v>
      </c>
      <c r="BZ7" s="25">
        <v>49.51</v>
      </c>
      <c r="CA7" s="25">
        <v>209.91</v>
      </c>
      <c r="CB7" s="25">
        <v>202.46</v>
      </c>
      <c r="CC7" s="25">
        <v>250.44</v>
      </c>
      <c r="CD7" s="25">
        <v>265.11</v>
      </c>
      <c r="CE7" s="25">
        <v>257.22000000000003</v>
      </c>
      <c r="CF7" s="25">
        <v>298.25</v>
      </c>
      <c r="CG7" s="25">
        <v>303.27999999999997</v>
      </c>
      <c r="CH7" s="25">
        <v>303.81</v>
      </c>
      <c r="CI7" s="25">
        <v>310.26</v>
      </c>
      <c r="CJ7" s="25">
        <v>318.99</v>
      </c>
      <c r="CK7" s="25">
        <v>317.14</v>
      </c>
      <c r="CL7" s="25">
        <v>37.1</v>
      </c>
      <c r="CM7" s="25">
        <v>37.79</v>
      </c>
      <c r="CN7" s="25">
        <v>38.51</v>
      </c>
      <c r="CO7" s="25">
        <v>37.33</v>
      </c>
      <c r="CP7" s="25">
        <v>44.03</v>
      </c>
      <c r="CQ7" s="25">
        <v>56.04</v>
      </c>
      <c r="CR7" s="25">
        <v>58.52</v>
      </c>
      <c r="CS7" s="25">
        <v>58.88</v>
      </c>
      <c r="CT7" s="25">
        <v>58.16</v>
      </c>
      <c r="CU7" s="25">
        <v>55.9</v>
      </c>
      <c r="CV7" s="25">
        <v>55</v>
      </c>
      <c r="CW7" s="25">
        <v>74.33</v>
      </c>
      <c r="CX7" s="25">
        <v>76.44</v>
      </c>
      <c r="CY7" s="25">
        <v>73.31</v>
      </c>
      <c r="CZ7" s="25">
        <v>76.069999999999993</v>
      </c>
      <c r="DA7" s="25">
        <v>60.08</v>
      </c>
      <c r="DB7" s="25">
        <v>72.78</v>
      </c>
      <c r="DC7" s="25">
        <v>71.33</v>
      </c>
      <c r="DD7" s="25">
        <v>71.150000000000006</v>
      </c>
      <c r="DE7" s="25">
        <v>70.34</v>
      </c>
      <c r="DF7" s="25">
        <v>71.08</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1.37</v>
      </c>
      <c r="EE7" s="25">
        <v>1.35</v>
      </c>
      <c r="EF7" s="25">
        <v>1.35</v>
      </c>
      <c r="EG7" s="25">
        <v>0.11</v>
      </c>
      <c r="EH7" s="25">
        <v>0</v>
      </c>
      <c r="EI7" s="25">
        <v>0.71</v>
      </c>
      <c r="EJ7" s="25">
        <v>0.72</v>
      </c>
      <c r="EK7" s="25">
        <v>0.71</v>
      </c>
      <c r="EL7" s="25">
        <v>0.55000000000000004</v>
      </c>
      <c r="EM7" s="25">
        <v>0.44</v>
      </c>
      <c r="EN7" s="25">
        <v>0.4</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DATEVALUE($B7-B11&amp;"/1/"&amp;B12)</f>
        <v>36892</v>
      </c>
      <c r="C10" s="28">
        <f t="shared" ref="C10:F10" si="15">DATEVALUE($B7-C11&amp;"/1/"&amp;C12)</f>
        <v>37257</v>
      </c>
      <c r="D10" s="28">
        <f t="shared" si="15"/>
        <v>37622</v>
      </c>
      <c r="E10" s="28">
        <f t="shared" si="15"/>
        <v>37987</v>
      </c>
      <c r="F10" s="28">
        <f t="shared" si="15"/>
        <v>38353</v>
      </c>
    </row>
    <row r="11" spans="1:144" x14ac:dyDescent="0.15">
      <c r="B11">
        <v>22</v>
      </c>
      <c r="C11">
        <v>21</v>
      </c>
      <c r="D11">
        <v>20</v>
      </c>
      <c r="E11">
        <v>19</v>
      </c>
      <c r="F11">
        <v>18</v>
      </c>
      <c r="G11" t="s">
        <v>109</v>
      </c>
    </row>
    <row r="12" spans="1:144" x14ac:dyDescent="0.15">
      <c r="B12">
        <v>1</v>
      </c>
      <c r="C12">
        <v>1</v>
      </c>
      <c r="D12">
        <v>1</v>
      </c>
      <c r="E12">
        <v>1</v>
      </c>
      <c r="F12">
        <v>1</v>
      </c>
      <c r="G12" t="s">
        <v>110</v>
      </c>
    </row>
    <row r="13" spans="1:144" x14ac:dyDescent="0.15">
      <c r="B13" t="s">
        <v>111</v>
      </c>
      <c r="C13" t="s">
        <v>111</v>
      </c>
      <c r="D13" t="s">
        <v>112</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若桜町</cp:lastModifiedBy>
  <dcterms:created xsi:type="dcterms:W3CDTF">2025-01-24T06:40:39Z</dcterms:created>
  <dcterms:modified xsi:type="dcterms:W3CDTF">2025-01-29T00:25:51Z</dcterms:modified>
  <cp:category/>
</cp:coreProperties>
</file>