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wakasa125\Desktop\未処理関係\R7.2.3〆公営企業に係る経営比較分析表（令和５年度決算）の分析等\提出\"/>
    </mc:Choice>
  </mc:AlternateContent>
  <xr:revisionPtr revIDLastSave="0" documentId="8_{CD6A4644-B093-40F6-AEBA-312EB252DB79}" xr6:coauthVersionLast="47" xr6:coauthVersionMax="47" xr10:uidLastSave="{00000000-0000-0000-0000-000000000000}"/>
  <workbookProtection workbookAlgorithmName="SHA-512" workbookHashValue="BibS4pgUWq8U/PcjwtR7D6yTbCIggT04EbN6OIj7eofofPKIN4y9uKd+NlJZmr0r4hYS32DXGoT31YfuHeWNGg==" workbookSaltValue="7kR174uZHglshwDmV5Fojg=="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<sst xmlns="http://schemas.openxmlformats.org/spreadsheetml/2006/main" count="236" uniqueCount="119">
  <si>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</si>
  <si>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</si>
  <si>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</si>
  <si>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</si>
  <si>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</si>
  <si>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</si>
  <si>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</si>
  <si>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</si>
  <si>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</si>
  <si>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</si>
  <si>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</si>
  <si>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</si>
  <si>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</si>
  <si>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</si>
  <si>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</si>
  <si>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</si>
  <si>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</si>
  <si>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</si>
  <si>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</si>
  <si>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</si>
  <si>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</si>
  <si>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</si>
  <si>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</si>
  <si>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</si>
  <si>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</si>
  <si>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</si>
  <si>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</si>
  <si>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</si>
  <si>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</si>
  <si>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</si>
  <si>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</si>
  <si>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</si>
  <si>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</si>
  <si>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</si>
  <si>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</si>
  <si>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</si>
  <si>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</si>
  <si>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</si>
  <si>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</si>
  <si>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</si>
  <si>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</si>
  <si>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</si>
  <si>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</si>
  <si>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</si>
  <si>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</si>
  <si>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</si>
  <si>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</si>
  <si>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</si>
  <si>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</si>
  <si>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</si>
  <si>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</si>
  <si>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</si>
  <si>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</si>
  <si>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</si>
  <si>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</si>
  <si>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</si>
  <si>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</si>
  <si>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</si>
  <si>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</si>
  <si>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</si>
  <si>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</si>
  <si>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</si>
  <si>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</si>
  <si>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</si>
  <si>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</si>
  <si>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</si>
  <si>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</si>
  <si>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</si>
  <si>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</si>
  <si>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</si>
  <si>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</si>
  <si>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</si>
  <si>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</si>
  <si>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</si>
  <si>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</si>
  <si>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</si>
  <si>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</si>
  <si>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</si>
  <si>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</si>
  <si>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</si>
  <si>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</si>
  <si>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</si>
  <si>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</si>
  <si>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</si>
  <si>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</si>
  <si>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</si>
  <si>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</si>
  <si>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</si>
  <si>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</si>
  <si>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</si>
  <si>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</si>
  <si>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</si>
  <si>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</si>
  <si>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</si>
  <si>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</si>
  <si>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</si>
  <si>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</si>
  <si>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</si>
  <si>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</si>
  <si>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</si>
  <si>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</si>
  <si>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</si>
  <si>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</si>
  <si>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</si>
  <si>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</si>
  <si>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</si>
  <si>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</si>
  <si>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</si>
  <si>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</si>
  <si>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</si>
  <si>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</si>
  <si>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</si>
  <si>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</si>
  <si>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</si>
  <si>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</si>
  <si>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</si>
  <si>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　①収益的収支比率（％）は99.40％となっており、単年度の収支が赤字である。
　しかしながら、平成28年度決算に経費の入力区分の見直しを行ったことにより平成27年度以前と比較した場合には経営改善傾向が見られるようになっている。
　なお、令和5年度は公営企業会計への移行に伴い3月末で会計を締めたため、一時的に収益的収支比率が上がっているものと考えられる。
　④企業債残高対事業規模比率（％）は3,593.95％となっており、</t>
    </r>
    <r>
      <rPr>
        <sz val="9.5"/>
        <rFont val="ＭＳ ゴシック"/>
        <family val="3"/>
        <charset val="128"/>
      </rPr>
      <t>前年度と比較すると減少傾向となっている。（令和5年度については一般会計負担額の記載ミスにより数値が増加しているが、使用料収入に対する企業債残高の割合は年々減少傾向となっている。）</t>
    </r>
    <r>
      <rPr>
        <sz val="9.5"/>
        <color theme="1"/>
        <rFont val="ＭＳ ゴシック"/>
        <family val="3"/>
        <charset val="128"/>
      </rPr>
      <t xml:space="preserve">
　⑤経費回収率（％）は103.73％となっており、前年度と比較すると増加しているが、令和5年度は公営企業会計への移行に伴い3月末で会計を締めたため、一時的に経費回収率が上がっているものと考えられる。
　⑥汚水処理原価（円）は214.14円と類似団体と比較すると低い数値を示しているが、今後も注視していく必要がある。
　⑦施設利用率（％）は23.99％と類似団体と比較すると低い数値を示しており、適切な施設規模を維持する必要がある。
　⑧水洗化率（％）は92.73％となっており、前年度と比較すると減少しているが、処理区域内に住所を有するが居住実態の無い住民が増えたためと考えられる。（設置済人口には居住実態がある人数を計上し、区域内人口には住民基本台帳上の人数を計上している。）
　人口減少による使用料収入の減額等が予想されることから、地方公営企業法適用により経営分析を行い、適正な使用料収入確保及び汚水処理費の削減等による一層の経営改善が必要と考えられる。また今後、公共下水道との統合を一部処理区で計画しており、経営の健全化を進めている。</t>
    </r>
    <rPh sb="119" eb="121">
      <t>レイワ</t>
    </rPh>
    <rPh sb="122" eb="124">
      <t>ネンド</t>
    </rPh>
    <rPh sb="125" eb="131">
      <t>コウエイキギョウカイケイ</t>
    </rPh>
    <rPh sb="133" eb="135">
      <t>イコウ</t>
    </rPh>
    <rPh sb="136" eb="137">
      <t>トモナ</t>
    </rPh>
    <rPh sb="139" eb="141">
      <t>ガツマツ</t>
    </rPh>
    <rPh sb="142" eb="144">
      <t>カイケイ</t>
    </rPh>
    <rPh sb="145" eb="146">
      <t>シ</t>
    </rPh>
    <rPh sb="151" eb="154">
      <t>イチジテキ</t>
    </rPh>
    <rPh sb="155" eb="158">
      <t>シュウエキテキ</t>
    </rPh>
    <rPh sb="158" eb="162">
      <t>シュウシヒリツ</t>
    </rPh>
    <rPh sb="163" eb="164">
      <t>ア</t>
    </rPh>
    <rPh sb="172" eb="173">
      <t>カンガ</t>
    </rPh>
    <rPh sb="234" eb="236">
      <t>レイワ</t>
    </rPh>
    <rPh sb="237" eb="239">
      <t>ネンド</t>
    </rPh>
    <rPh sb="244" eb="248">
      <t>イッパンカイケイ</t>
    </rPh>
    <rPh sb="248" eb="250">
      <t>フタン</t>
    </rPh>
    <rPh sb="250" eb="251">
      <t>ガク</t>
    </rPh>
    <rPh sb="252" eb="254">
      <t>キサイ</t>
    </rPh>
    <rPh sb="259" eb="261">
      <t>スウチ</t>
    </rPh>
    <rPh sb="262" eb="264">
      <t>ゾウカ</t>
    </rPh>
    <rPh sb="288" eb="290">
      <t>ネンネン</t>
    </rPh>
    <rPh sb="290" eb="292">
      <t>ゲンショウ</t>
    </rPh>
    <rPh sb="292" eb="294">
      <t>ケイコウ</t>
    </rPh>
    <rPh sb="337" eb="339">
      <t>ゾウカ</t>
    </rPh>
    <rPh sb="381" eb="386">
      <t>ケイヒカイシュウリツ</t>
    </rPh>
    <rPh sb="559" eb="561">
      <t>ショリ</t>
    </rPh>
    <rPh sb="568" eb="569">
      <t>ユウ</t>
    </rPh>
    <rPh sb="609" eb="611">
      <t>ニンズウ</t>
    </rPh>
    <rPh sb="625" eb="629">
      <t>キホンダイチョウ</t>
    </rPh>
    <rPh sb="629" eb="630">
      <t>ジョウ</t>
    </rPh>
    <phoneticPr fontId="4"/>
  </si>
  <si>
    <t>　③管渠改善率（％）は0％となっており、今後老朽化が進行する場合は更新の検討を行う必要がある。</t>
    <phoneticPr fontId="4"/>
  </si>
  <si>
    <t>　今後、老朽化の進行に伴い、設備更新等による維持管理費の増加が予測される。令和６年度からの地方公営企業法適用により経営分析を行い、適正な経営のあり方について検討し、より一層の経営改善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</si>
</sst>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FB-4248-9B8D-39E12F60D5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3FB-4248-9B8D-39E12F60D5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31.06</c:v>
                </c:pt>
                <c:pt idx="1">
                  <c:v>30.81</c:v>
                </c:pt>
                <c:pt idx="2">
                  <c:v>29.04</c:v>
                </c:pt>
                <c:pt idx="3">
                  <c:v>26.77</c:v>
                </c:pt>
                <c:pt idx="4">
                  <c:v>23.99</c:v>
                </c:pt>
              </c:numCache>
            </c:numRef>
          </c:val>
          <c:extLst>
            <c:ext xmlns:c16="http://schemas.microsoft.com/office/drawing/2014/chart" uri="{C3380CC4-5D6E-409C-BE32-E72D297353CC}">
              <c16:uniqueId val="{00000000-26A7-477E-A967-D02C5559BF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6A7-477E-A967-D02C5559BF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94.02</c:v>
                </c:pt>
                <c:pt idx="1">
                  <c:v>93.43</c:v>
                </c:pt>
                <c:pt idx="2">
                  <c:v>96.61</c:v>
                </c:pt>
                <c:pt idx="3">
                  <c:v>98.81</c:v>
                </c:pt>
                <c:pt idx="4">
                  <c:v>92.73</c:v>
                </c:pt>
              </c:numCache>
            </c:numRef>
          </c:val>
          <c:extLst>
            <c:ext xmlns:c16="http://schemas.microsoft.com/office/drawing/2014/chart" uri="{C3380CC4-5D6E-409C-BE32-E72D297353CC}">
              <c16:uniqueId val="{00000000-4DE7-4E92-8804-0CD2384ED8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DE7-4E92-8804-0CD2384ED8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95.48</c:v>
                </c:pt>
                <c:pt idx="1">
                  <c:v>95.52</c:v>
                </c:pt>
                <c:pt idx="2">
                  <c:v>96.29</c:v>
                </c:pt>
                <c:pt idx="3">
                  <c:v>94.5</c:v>
                </c:pt>
                <c:pt idx="4">
                  <c:v>99.4</c:v>
                </c:pt>
              </c:numCache>
            </c:numRef>
          </c:val>
          <c:extLst>
            <c:ext xmlns:c16="http://schemas.microsoft.com/office/drawing/2014/chart" uri="{C3380CC4-5D6E-409C-BE32-E72D297353CC}">
              <c16:uniqueId val="{00000000-65E4-4CC6-B4E0-0F52B186F8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4-4CC6-B4E0-0F52B186F8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8-4952-BDDB-F8D06F4865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8-4952-BDDB-F8D06F4865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E-41FA-854E-7EBE7AF86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E-41FA-854E-7EBE7AF86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2-4C68-A029-0D281E66C1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2-4C68-A029-0D281E66C1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C-4568-BC66-29B8C7EE7B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C-4568-BC66-29B8C7EE7B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1741.56</c:v>
                </c:pt>
                <c:pt idx="1">
                  <c:v>1612.35</c:v>
                </c:pt>
                <c:pt idx="2">
                  <c:v>1482.04</c:v>
                </c:pt>
                <c:pt idx="3">
                  <c:v>1335.37</c:v>
                </c:pt>
                <c:pt idx="4">
                  <c:v>3593.95</c:v>
                </c:pt>
              </c:numCache>
            </c:numRef>
          </c:val>
          <c:extLst>
            <c:ext xmlns:c16="http://schemas.microsoft.com/office/drawing/2014/chart" uri="{C3380CC4-5D6E-409C-BE32-E72D297353CC}">
              <c16:uniqueId val="{00000000-2D5E-48B0-9DDC-F7D383F15E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D5E-48B0-9DDC-F7D383F15E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99.68</c:v>
                </c:pt>
                <c:pt idx="1">
                  <c:v>95.64</c:v>
                </c:pt>
                <c:pt idx="2">
                  <c:v>85.71</c:v>
                </c:pt>
                <c:pt idx="3">
                  <c:v>76.09</c:v>
                </c:pt>
                <c:pt idx="4">
                  <c:v>103.73</c:v>
                </c:pt>
              </c:numCache>
            </c:numRef>
          </c:val>
          <c:extLst>
            <c:ext xmlns:c16="http://schemas.microsoft.com/office/drawing/2014/chart" uri="{C3380CC4-5D6E-409C-BE32-E72D297353CC}">
              <c16:uniqueId val="{00000000-8A54-4BBA-99B2-BBD2BB7C43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8A54-4BBA-99B2-BBD2BB7C43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194.08</c:v>
                </c:pt>
                <c:pt idx="1">
                  <c:v>200.62</c:v>
                </c:pt>
                <c:pt idx="2">
                  <c:v>229.56</c:v>
                </c:pt>
                <c:pt idx="3">
                  <c:v>273.26</c:v>
                </c:pt>
                <c:pt idx="4">
                  <c:v>214.14</c:v>
                </c:pt>
              </c:numCache>
            </c:numRef>
          </c:val>
          <c:extLst>
            <c:ext xmlns:c16="http://schemas.microsoft.com/office/drawing/2014/chart" uri="{C3380CC4-5D6E-409C-BE32-E72D297353CC}">
              <c16:uniqueId val="{00000000-7D42-4E9A-B169-CF25D40197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D42-4E9A-B169-CF25D40197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若桜町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2766</v>
      </c>
      <c r="AM8" s="54"/>
      <c r="AN8" s="54"/>
      <c r="AO8" s="54"/>
      <c r="AP8" s="54"/>
      <c r="AQ8" s="54"/>
      <c r="AR8" s="54"/>
      <c r="AS8" s="54"/>
      <c r="AT8" s="53">
        <f>データ!T6</f>
        <v>199.18</v>
      </c>
      <c r="AU8" s="53"/>
      <c r="AV8" s="53"/>
      <c r="AW8" s="53"/>
      <c r="AX8" s="53"/>
      <c r="AY8" s="53"/>
      <c r="AZ8" s="53"/>
      <c r="BA8" s="53"/>
      <c r="BB8" s="53">
        <f>データ!U6</f>
        <v>13.89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14.51</v>
      </c>
      <c r="Q10" s="53"/>
      <c r="R10" s="53"/>
      <c r="S10" s="53"/>
      <c r="T10" s="53"/>
      <c r="U10" s="53"/>
      <c r="V10" s="53"/>
      <c r="W10" s="53">
        <f>データ!Q6</f>
        <v>100</v>
      </c>
      <c r="X10" s="53"/>
      <c r="Y10" s="53"/>
      <c r="Z10" s="53"/>
      <c r="AA10" s="53"/>
      <c r="AB10" s="53"/>
      <c r="AC10" s="53"/>
      <c r="AD10" s="54">
        <f>データ!R6</f>
        <v>3780</v>
      </c>
      <c r="AE10" s="54"/>
      <c r="AF10" s="54"/>
      <c r="AG10" s="54"/>
      <c r="AH10" s="54"/>
      <c r="AI10" s="54"/>
      <c r="AJ10" s="54"/>
      <c r="AK10" s="2"/>
      <c r="AL10" s="54">
        <f>データ!V6</f>
        <v>399</v>
      </c>
      <c r="AM10" s="54"/>
      <c r="AN10" s="54"/>
      <c r="AO10" s="54"/>
      <c r="AP10" s="54"/>
      <c r="AQ10" s="54"/>
      <c r="AR10" s="54"/>
      <c r="AS10" s="54"/>
      <c r="AT10" s="53">
        <f>データ!W6</f>
        <v>0.84</v>
      </c>
      <c r="AU10" s="53"/>
      <c r="AV10" s="53"/>
      <c r="AW10" s="53"/>
      <c r="AX10" s="53"/>
      <c r="AY10" s="53"/>
      <c r="AZ10" s="53"/>
      <c r="BA10" s="53"/>
      <c r="BB10" s="53">
        <f>データ!X6</f>
        <v>475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YIRWqcjKBh4gaBOJ31Bc5Yhl/vuqbMvTjnbMB4a++veRAafh5p9MpF9fc0G3FJ2kBWfUV9wi4I471V9oSzaCqQ==" saltValue="lrfQcjiL+bAYu5JAOAZn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313254</v>
      </c>
      <c r="D6" s="19">
        <f t="shared" si="3"/>
        <v>47</v>
      </c>
      <c r="E6" s="19">
        <f t="shared" si="3"/>
        <v>17</v>
      </c>
      <c r="F6" s="19">
        <f t="shared" si="3"/>
        <v>5</v>
      </c>
      <c r="G6" s="19">
        <f t="shared" si="3"/>
        <v>0</v>
      </c>
      <c r="H6" s="19" t="str">
        <f t="shared" si="3"/>
        <v>鳥取県　若桜町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14.51</v>
      </c>
      <c r="Q6" s="20">
        <f t="shared" si="3"/>
        <v>100</v>
      </c>
      <c r="R6" s="20">
        <f t="shared" si="3"/>
        <v>3780</v>
      </c>
      <c r="S6" s="20">
        <f t="shared" si="3"/>
        <v>2766</v>
      </c>
      <c r="T6" s="20">
        <f t="shared" si="3"/>
        <v>199.18</v>
      </c>
      <c r="U6" s="20">
        <f t="shared" si="3"/>
        <v>13.89</v>
      </c>
      <c r="V6" s="20">
        <f t="shared" si="3"/>
        <v>399</v>
      </c>
      <c r="W6" s="20">
        <f t="shared" si="3"/>
        <v>0.84</v>
      </c>
      <c r="X6" s="20">
        <f t="shared" si="3"/>
        <v>475</v>
      </c>
      <c r="Y6" s="21">
        <f>IF(Y7="",NA(),Y7)</f>
        <v>95.48</v>
      </c>
      <c r="Z6" s="21">
        <f t="shared" ref="Z6:AH6" si="4">IF(Z7="",NA(),Z7)</f>
        <v>95.52</v>
      </c>
      <c r="AA6" s="21">
        <f t="shared" si="4"/>
        <v>96.29</v>
      </c>
      <c r="AB6" s="21">
        <f t="shared" si="4"/>
        <v>94.5</v>
      </c>
      <c r="AC6" s="21">
        <f t="shared" si="4"/>
        <v>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1741.56</v>
      </c>
      <c r="BG6" s="21">
        <f t="shared" ref="BG6:BO6" si="7">IF(BG7="",NA(),BG7)</f>
        <v>1612.35</v>
      </c>
      <c r="BH6" s="21">
        <f t="shared" si="7"/>
        <v>1482.04</v>
      </c>
      <c r="BI6" s="21">
        <f t="shared" si="7"/>
        <v>1335.37</v>
      </c>
      <c r="BJ6" s="21">
        <f t="shared" si="7"/>
        <v>3593.95</v>
      </c>
      <c r="BK6" s="21">
        <f t="shared" si="7"/>
        <v>826.83</v>
      </c>
      <c r="BL6" s="21">
        <f t="shared" si="7"/>
        <v>867.83</v>
      </c>
      <c r="BM6" s="21">
        <f t="shared" si="7"/>
        <v>791.76</v>
      </c>
      <c r="BN6" s="21">
        <f t="shared" si="7"/>
        <v>900.82</v>
      </c>
      <c r="BO6" s="21">
        <f t="shared" si="7"/>
        <v>839.21</v>
      </c>
      <c r="BP6" s="20" t="str">
        <f>IF(BP7="","",IF(BP7="-","【-】","【"&amp;SUBSTITUTE(TEXT(BP7,"#,##0.00"),"-","△")&amp;"】"))</f>
        <v>【785.10】</v>
      </c>
      <c r="BQ6" s="21">
        <f>IF(BQ7="",NA(),BQ7)</f>
        <v>99.68</v>
      </c>
      <c r="BR6" s="21">
        <f t="shared" ref="BR6:BZ6" si="8">IF(BR7="",NA(),BR7)</f>
        <v>95.64</v>
      </c>
      <c r="BS6" s="21">
        <f t="shared" si="8"/>
        <v>85.71</v>
      </c>
      <c r="BT6" s="21">
        <f t="shared" si="8"/>
        <v>76.09</v>
      </c>
      <c r="BU6" s="21">
        <f t="shared" si="8"/>
        <v>103.73</v>
      </c>
      <c r="BV6" s="21">
        <f t="shared" si="8"/>
        <v>57.31</v>
      </c>
      <c r="BW6" s="21">
        <f t="shared" si="8"/>
        <v>57.08</v>
      </c>
      <c r="BX6" s="21">
        <f t="shared" si="8"/>
        <v>56.26</v>
      </c>
      <c r="BY6" s="21">
        <f t="shared" si="8"/>
        <v>52.94</v>
      </c>
      <c r="BZ6" s="21">
        <f t="shared" si="8"/>
        <v>52.05</v>
      </c>
      <c r="CA6" s="20" t="str">
        <f>IF(CA7="","",IF(CA7="-","【-】","【"&amp;SUBSTITUTE(TEXT(CA7,"#,##0.00"),"-","△")&amp;"】"))</f>
        <v>【56.93】</v>
      </c>
      <c r="CB6" s="21">
        <f>IF(CB7="",NA(),CB7)</f>
        <v>194.08</v>
      </c>
      <c r="CC6" s="21">
        <f t="shared" ref="CC6:CK6" si="9">IF(CC7="",NA(),CC7)</f>
        <v>200.62</v>
      </c>
      <c r="CD6" s="21">
        <f t="shared" si="9"/>
        <v>229.56</v>
      </c>
      <c r="CE6" s="21">
        <f t="shared" si="9"/>
        <v>273.26</v>
      </c>
      <c r="CF6" s="21">
        <f t="shared" si="9"/>
        <v>214.14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31.06</v>
      </c>
      <c r="CN6" s="21">
        <f t="shared" ref="CN6:CV6" si="10">IF(CN7="",NA(),CN7)</f>
        <v>30.81</v>
      </c>
      <c r="CO6" s="21">
        <f t="shared" si="10"/>
        <v>29.04</v>
      </c>
      <c r="CP6" s="21">
        <f t="shared" si="10"/>
        <v>26.77</v>
      </c>
      <c r="CQ6" s="21">
        <f t="shared" si="10"/>
        <v>23.99</v>
      </c>
      <c r="CR6" s="21">
        <f t="shared" si="10"/>
        <v>50.14</v>
      </c>
      <c r="CS6" s="21">
        <f t="shared" si="10"/>
        <v>54.83</v>
      </c>
      <c r="CT6" s="21">
        <f t="shared" si="10"/>
        <v>66.53</v>
      </c>
      <c r="CU6" s="21">
        <f t="shared" si="10"/>
        <v>52.35</v>
      </c>
      <c r="CV6" s="21">
        <f t="shared" si="10"/>
        <v>46.25</v>
      </c>
      <c r="CW6" s="20" t="str">
        <f>IF(CW7="","",IF(CW7="-","【-】","【"&amp;SUBSTITUTE(TEXT(CW7,"#,##0.00"),"-","△")&amp;"】"))</f>
        <v>【49.87】</v>
      </c>
      <c r="CX6" s="21">
        <f>IF(CX7="",NA(),CX7)</f>
        <v>94.02</v>
      </c>
      <c r="CY6" s="21">
        <f t="shared" ref="CY6:DG6" si="11">IF(CY7="",NA(),CY7)</f>
        <v>93.43</v>
      </c>
      <c r="CZ6" s="21">
        <f t="shared" si="11"/>
        <v>96.61</v>
      </c>
      <c r="DA6" s="21">
        <f t="shared" si="11"/>
        <v>98.81</v>
      </c>
      <c r="DB6" s="21">
        <f t="shared" si="11"/>
        <v>92.73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313254</v>
      </c>
      <c r="D7" s="23">
        <v>47</v>
      </c>
      <c r="E7" s="23">
        <v>17</v>
      </c>
      <c r="F7" s="23">
        <v>5</v>
      </c>
      <c r="G7" s="23">
        <v>0</v>
      </c>
      <c r="H7" s="23" t="s">
        <v>97</v>
      </c>
      <c r="I7" s="23" t="s">
        <v>98</v>
      </c>
      <c r="J7" s="23" t="s">
        <v>99</v>
      </c>
      <c r="K7" s="23" t="s">
        <v>100</v>
      </c>
      <c r="L7" s="23" t="s">
        <v>101</v>
      </c>
      <c r="M7" s="23" t="s">
        <v>102</v>
      </c>
      <c r="N7" s="24" t="s">
        <v>103</v>
      </c>
      <c r="O7" s="24" t="s">
        <v>104</v>
      </c>
      <c r="P7" s="24">
        <v>14.51</v>
      </c>
      <c r="Q7" s="24">
        <v>100</v>
      </c>
      <c r="R7" s="24">
        <v>3780</v>
      </c>
      <c r="S7" s="24">
        <v>2766</v>
      </c>
      <c r="T7" s="24">
        <v>199.18</v>
      </c>
      <c r="U7" s="24">
        <v>13.89</v>
      </c>
      <c r="V7" s="24">
        <v>399</v>
      </c>
      <c r="W7" s="24">
        <v>0.84</v>
      </c>
      <c r="X7" s="24">
        <v>475</v>
      </c>
      <c r="Y7" s="24">
        <v>95.48</v>
      </c>
      <c r="Z7" s="24">
        <v>95.52</v>
      </c>
      <c r="AA7" s="24">
        <v>96.29</v>
      </c>
      <c r="AB7" s="24">
        <v>94.5</v>
      </c>
      <c r="AC7" s="24">
        <v>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1741.56</v>
      </c>
      <c r="BG7" s="24">
        <v>1612.35</v>
      </c>
      <c r="BH7" s="24">
        <v>1482.04</v>
      </c>
      <c r="BI7" s="24">
        <v>1335.37</v>
      </c>
      <c r="BJ7" s="24">
        <v>3593.95</v>
      </c>
      <c r="BK7" s="24">
        <v>826.83</v>
      </c>
      <c r="BL7" s="24">
        <v>867.83</v>
      </c>
      <c r="BM7" s="24">
        <v>791.76</v>
      </c>
      <c r="BN7" s="24">
        <v>900.82</v>
      </c>
      <c r="BO7" s="24">
        <v>839.21</v>
      </c>
      <c r="BP7" s="24">
        <v>785.1</v>
      </c>
      <c r="BQ7" s="24">
        <v>99.68</v>
      </c>
      <c r="BR7" s="24">
        <v>95.64</v>
      </c>
      <c r="BS7" s="24">
        <v>85.71</v>
      </c>
      <c r="BT7" s="24">
        <v>76.09</v>
      </c>
      <c r="BU7" s="24">
        <v>103.73</v>
      </c>
      <c r="BV7" s="24">
        <v>57.31</v>
      </c>
      <c r="BW7" s="24">
        <v>57.08</v>
      </c>
      <c r="BX7" s="24">
        <v>56.26</v>
      </c>
      <c r="BY7" s="24">
        <v>52.94</v>
      </c>
      <c r="BZ7" s="24">
        <v>52.05</v>
      </c>
      <c r="CA7" s="24">
        <v>56.93</v>
      </c>
      <c r="CB7" s="24">
        <v>194.08</v>
      </c>
      <c r="CC7" s="24">
        <v>200.62</v>
      </c>
      <c r="CD7" s="24">
        <v>229.56</v>
      </c>
      <c r="CE7" s="24">
        <v>273.26</v>
      </c>
      <c r="CF7" s="24">
        <v>214.14</v>
      </c>
      <c r="CG7" s="24">
        <v>273.52</v>
      </c>
      <c r="CH7" s="24">
        <v>274.99</v>
      </c>
      <c r="CI7" s="24">
        <v>282.08999999999997</v>
      </c>
      <c r="CJ7" s="24">
        <v>303.27999999999997</v>
      </c>
      <c r="CK7" s="24">
        <v>301.86</v>
      </c>
      <c r="CL7" s="24">
        <v>271.14999999999998</v>
      </c>
      <c r="CM7" s="24">
        <v>31.06</v>
      </c>
      <c r="CN7" s="24">
        <v>30.81</v>
      </c>
      <c r="CO7" s="24">
        <v>29.04</v>
      </c>
      <c r="CP7" s="24">
        <v>26.77</v>
      </c>
      <c r="CQ7" s="24">
        <v>23.99</v>
      </c>
      <c r="CR7" s="24">
        <v>50.14</v>
      </c>
      <c r="CS7" s="24">
        <v>54.83</v>
      </c>
      <c r="CT7" s="24">
        <v>66.53</v>
      </c>
      <c r="CU7" s="24">
        <v>52.35</v>
      </c>
      <c r="CV7" s="24">
        <v>46.25</v>
      </c>
      <c r="CW7" s="24">
        <v>49.87</v>
      </c>
      <c r="CX7" s="24">
        <v>94.02</v>
      </c>
      <c r="CY7" s="24">
        <v>93.43</v>
      </c>
      <c r="CZ7" s="24">
        <v>96.61</v>
      </c>
      <c r="DA7" s="24">
        <v>98.81</v>
      </c>
      <c r="DB7" s="24">
        <v>92.73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2025-01-30T05:54:06Z</cp:lastPrinted>
  <dcterms:created xsi:type="dcterms:W3CDTF">2025-01-24T07:35:35Z</dcterms:created>
  <dcterms:modified xsi:type="dcterms:W3CDTF">2025-01-30T05:54:30Z</dcterms:modified>
  <cp:category/>
</cp:coreProperties>
</file>