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6年度\02_分析依頼\03_市町村回答\07_智頭町（0203）\"/>
    </mc:Choice>
  </mc:AlternateContent>
  <xr:revisionPtr revIDLastSave="0" documentId="13_ncr:1_{39660D89-B2C3-46E0-AFEE-0A6B0C5DEE31}" xr6:coauthVersionLast="47" xr6:coauthVersionMax="47" xr10:uidLastSave="{00000000-0000-0000-0000-000000000000}"/>
  <workbookProtection workbookAlgorithmName="SHA-512" workbookHashValue="v9Vr4/ZPIZkxezI15FgppDTNZFtpvZkUlhBOq89x8LLyr7yK/HNm4t6fmrqj9kU8nOM7a0LAOxQNGnvjvss9kQ==" workbookSaltValue="rsVXIg+LUVGQj6c5EIZRDA=="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P6" i="5"/>
  <c r="P10" i="4" s="1"/>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F85" i="4"/>
  <c r="E85" i="4"/>
  <c r="BB10" i="4"/>
  <c r="AT10" i="4"/>
  <c r="W10" i="4"/>
  <c r="B10" i="4"/>
  <c r="AD8" i="4"/>
  <c r="W8" i="4"/>
  <c r="P8" i="4"/>
  <c r="I8" i="4"/>
  <c r="B8" i="4"/>
</calcChain>
</file>

<file path=xl/sharedStrings.xml><?xml version="1.0" encoding="utf-8"?>
<sst xmlns="http://schemas.openxmlformats.org/spreadsheetml/2006/main" count="228" uniqueCount="116">
  <si>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</si>
  <si>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</si>
  <si>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</si>
  <si>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</si>
  <si>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</si>
  <si>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</si>
  <si>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</si>
  <si>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</si>
  <si>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</si>
  <si>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</si>
  <si>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</si>
  <si>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</si>
  <si>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</si>
  <si>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</si>
  <si>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</si>
  <si>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</si>
  <si>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</si>
  <si>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</si>
  <si>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</si>
  <si>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</si>
  <si>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</si>
  <si>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</si>
  <si>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</si>
  <si>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</si>
  <si>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</si>
  <si>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</si>
  <si>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</si>
  <si>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</si>
  <si>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</si>
  <si>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</si>
  <si>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</si>
  <si>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</si>
  <si>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</si>
  <si>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</si>
  <si>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</si>
  <si>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</si>
  <si>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</si>
  <si>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</si>
  <si>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</si>
  <si>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</si>
  <si>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</si>
  <si>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</si>
  <si>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</si>
  <si>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</si>
  <si>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</si>
  <si>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</si>
  <si>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</si>
  <si>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</si>
  <si>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</si>
  <si>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</si>
  <si>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</si>
  <si>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</si>
  <si>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</si>
  <si>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</si>
  <si>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</si>
  <si>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</si>
  <si>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</si>
  <si>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</si>
  <si>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</si>
  <si>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</si>
  <si>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</si>
  <si>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</si>
  <si>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</si>
  <si>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</si>
  <si>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</si>
  <si>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</si>
  <si>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</si>
  <si>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</si>
  <si>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</si>
  <si>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</si>
  <si>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</si>
  <si>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</si>
  <si>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</si>
  <si>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</si>
  <si>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</si>
  <si>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</si>
  <si>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</si>
  <si>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</si>
  <si>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</si>
  <si>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</si>
  <si>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</si>
  <si>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</si>
  <si>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</si>
  <si>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</si>
  <si>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</si>
  <si>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</si>
  <si>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</si>
  <si>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</si>
  <si>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</si>
  <si>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</si>
  <si>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</si>
  <si>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</si>
  <si>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</si>
  <si>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智頭町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</si>
  <si>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</si>
  <si>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</si>
  <si>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</si>
  <si>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</si>
  <si>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</si>
  <si>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</si>
  <si>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</si>
  <si>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</si>
  <si>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</si>
  <si>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</si>
  <si>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</si>
  <si>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</si>
  <si>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</si>
  <si>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</si>
  <si>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</si>
  <si>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</si>
  <si>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</si>
  <si>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"R"yy</t>
    <phoneticPr fontId="4"/>
  </si>
  <si>
    <t>←書式設定</t>
    <rPh sb="1" eb="3">
      <t>ショシキ</t>
    </rPh>
    <rPh sb="3" eb="5">
      <t>セッテイ</t>
    </rPh>
    <phoneticPr fontId="4"/>
  </si>
  <si>
    <t>　近年は老朽管更新工事を実施していないため年々経年化率が増加している。
　平成10年度頃から下水道工事に併せて管路更新を行っていたが、近年はペースダウンしているため、早急に老朽化、耐震化に対応する必要がある。令和4年度策定の基本計画（短期更新計画）を基に令和6年度から順次、老朽管更新工事を発注していく予定。</t>
    <phoneticPr fontId="4"/>
  </si>
  <si>
    <t>　老朽管更新、耐震化、老朽施設更新には多額の費用がかかるため、自己財源のみではなく、企業債、補助金、繰入金等を十分に考慮し、令和4年度策定の基本計画（短期更新計画）を基に経営に負担をかけないよう、バランスの取れた更新を行っていく。</t>
    <phoneticPr fontId="4"/>
  </si>
  <si>
    <t>　経常収支比率は昨年度と比較して増加しており、類似団体平均や全国平均より少し高い数値となっている。予定外の支出がなければ累積欠損金もなく例年は黒字であり、収入と支出のバランスは取れていると思われる。
　短期の支払能力についても、ここ数年は増加傾向にあり、今年度も昨年度同様に高く、類似団体と比較しても十分な支払能力を持っている。
　負債については、近年新たな企業債を借りることなく償還のみであるため、企業債残高は毎年減少している。料金回収率は、類似団体や全国平均と比較しても十分である。
　給水原価については、類似団体平均値より低い額となっている。
　有収率については、毎年漏水を発見し、対処はいているものの、期待した数値にはほど遠く、近年は横ばい傾向にある。今後も早期発見、修理することで漏水を減少させ、有収率を向上させていきたい。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</si>
</sst>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2E-40B7-BBCD-1AFC7B992DF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0.38</c:v>
                </c:pt>
                <c:pt idx="2">
                  <c:v>0.51</c:v>
                </c:pt>
                <c:pt idx="3">
                  <c:v>0.35</c:v>
                </c:pt>
                <c:pt idx="4">
                  <c:v>0.31</c:v>
                </c:pt>
              </c:numCache>
            </c:numRef>
          </c:val>
          <c:smooth val="0"/>
          <c:extLst>
            <c:ext xmlns:c16="http://schemas.microsoft.com/office/drawing/2014/chart" uri="{C3380CC4-5D6E-409C-BE32-E72D297353CC}">
              <c16:uniqueId val="{00000001-082E-40B7-BBCD-1AFC7B992DF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37.659999999999997</c:v>
                </c:pt>
                <c:pt idx="1">
                  <c:v>40.28</c:v>
                </c:pt>
                <c:pt idx="2">
                  <c:v>44.54</c:v>
                </c:pt>
                <c:pt idx="3">
                  <c:v>45</c:v>
                </c:pt>
                <c:pt idx="4">
                  <c:v>43.39</c:v>
                </c:pt>
              </c:numCache>
            </c:numRef>
          </c:val>
          <c:extLst>
            <c:ext xmlns:c16="http://schemas.microsoft.com/office/drawing/2014/chart" uri="{C3380CC4-5D6E-409C-BE32-E72D297353CC}">
              <c16:uniqueId val="{00000000-6635-447D-9835-7E73834C34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39.94</c:v>
                </c:pt>
                <c:pt idx="2">
                  <c:v>40.19</c:v>
                </c:pt>
                <c:pt idx="3">
                  <c:v>41.14</c:v>
                </c:pt>
                <c:pt idx="4">
                  <c:v>41.02</c:v>
                </c:pt>
              </c:numCache>
            </c:numRef>
          </c:val>
          <c:smooth val="0"/>
          <c:extLst>
            <c:ext xmlns:c16="http://schemas.microsoft.com/office/drawing/2014/chart" uri="{C3380CC4-5D6E-409C-BE32-E72D297353CC}">
              <c16:uniqueId val="{00000001-6635-447D-9835-7E73834C34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73.27</c:v>
                </c:pt>
                <c:pt idx="1">
                  <c:v>71.790000000000006</c:v>
                </c:pt>
                <c:pt idx="2">
                  <c:v>61.45</c:v>
                </c:pt>
                <c:pt idx="3">
                  <c:v>59.55</c:v>
                </c:pt>
                <c:pt idx="4">
                  <c:v>60.17</c:v>
                </c:pt>
              </c:numCache>
            </c:numRef>
          </c:val>
          <c:extLst>
            <c:ext xmlns:c16="http://schemas.microsoft.com/office/drawing/2014/chart" uri="{C3380CC4-5D6E-409C-BE32-E72D297353CC}">
              <c16:uniqueId val="{00000000-AFCD-4732-BCE4-E6DD41D29A6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69.41</c:v>
                </c:pt>
                <c:pt idx="2">
                  <c:v>71.52</c:v>
                </c:pt>
                <c:pt idx="3">
                  <c:v>70.42</c:v>
                </c:pt>
                <c:pt idx="4">
                  <c:v>69.900000000000006</c:v>
                </c:pt>
              </c:numCache>
            </c:numRef>
          </c:val>
          <c:smooth val="0"/>
          <c:extLst>
            <c:ext xmlns:c16="http://schemas.microsoft.com/office/drawing/2014/chart" uri="{C3380CC4-5D6E-409C-BE32-E72D297353CC}">
              <c16:uniqueId val="{00000001-AFCD-4732-BCE4-E6DD41D29A6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116.77</c:v>
                </c:pt>
                <c:pt idx="1">
                  <c:v>106.22</c:v>
                </c:pt>
                <c:pt idx="2">
                  <c:v>115.58</c:v>
                </c:pt>
                <c:pt idx="3">
                  <c:v>105.94</c:v>
                </c:pt>
                <c:pt idx="4">
                  <c:v>126.29</c:v>
                </c:pt>
              </c:numCache>
            </c:numRef>
          </c:val>
          <c:extLst>
            <c:ext xmlns:c16="http://schemas.microsoft.com/office/drawing/2014/chart" uri="{C3380CC4-5D6E-409C-BE32-E72D297353CC}">
              <c16:uniqueId val="{00000000-B43F-41EE-BC53-935D7E56185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114.22</c:v>
                </c:pt>
                <c:pt idx="2">
                  <c:v>108.19</c:v>
                </c:pt>
                <c:pt idx="3">
                  <c:v>106.93</c:v>
                </c:pt>
                <c:pt idx="4">
                  <c:v>109.12</c:v>
                </c:pt>
              </c:numCache>
            </c:numRef>
          </c:val>
          <c:smooth val="0"/>
          <c:extLst>
            <c:ext xmlns:c16="http://schemas.microsoft.com/office/drawing/2014/chart" uri="{C3380CC4-5D6E-409C-BE32-E72D297353CC}">
              <c16:uniqueId val="{00000001-B43F-41EE-BC53-935D7E56185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53.7</c:v>
                </c:pt>
                <c:pt idx="1">
                  <c:v>56.67</c:v>
                </c:pt>
                <c:pt idx="2">
                  <c:v>59.23</c:v>
                </c:pt>
                <c:pt idx="3">
                  <c:v>61.86</c:v>
                </c:pt>
                <c:pt idx="4">
                  <c:v>64.22</c:v>
                </c:pt>
              </c:numCache>
            </c:numRef>
          </c:val>
          <c:extLst>
            <c:ext xmlns:c16="http://schemas.microsoft.com/office/drawing/2014/chart" uri="{C3380CC4-5D6E-409C-BE32-E72D297353CC}">
              <c16:uniqueId val="{00000000-9DDA-4283-8C3A-CA468668834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53.25</c:v>
                </c:pt>
                <c:pt idx="2">
                  <c:v>53.4</c:v>
                </c:pt>
                <c:pt idx="3">
                  <c:v>52.14</c:v>
                </c:pt>
                <c:pt idx="4">
                  <c:v>53.49</c:v>
                </c:pt>
              </c:numCache>
            </c:numRef>
          </c:val>
          <c:smooth val="0"/>
          <c:extLst>
            <c:ext xmlns:c16="http://schemas.microsoft.com/office/drawing/2014/chart" uri="{C3380CC4-5D6E-409C-BE32-E72D297353CC}">
              <c16:uniqueId val="{00000001-9DDA-4283-8C3A-CA468668834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9.27</c:v>
                </c:pt>
                <c:pt idx="1">
                  <c:v>14.84</c:v>
                </c:pt>
                <c:pt idx="2">
                  <c:v>15.94</c:v>
                </c:pt>
                <c:pt idx="3">
                  <c:v>15.94</c:v>
                </c:pt>
                <c:pt idx="4">
                  <c:v>15.94</c:v>
                </c:pt>
              </c:numCache>
            </c:numRef>
          </c:val>
          <c:extLst>
            <c:ext xmlns:c16="http://schemas.microsoft.com/office/drawing/2014/chart" uri="{C3380CC4-5D6E-409C-BE32-E72D297353CC}">
              <c16:uniqueId val="{00000000-FCCA-439C-944C-27C2623373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23.02</c:v>
                </c:pt>
                <c:pt idx="2">
                  <c:v>21.86</c:v>
                </c:pt>
                <c:pt idx="3">
                  <c:v>21.01</c:v>
                </c:pt>
                <c:pt idx="4">
                  <c:v>21.96</c:v>
                </c:pt>
              </c:numCache>
            </c:numRef>
          </c:val>
          <c:smooth val="0"/>
          <c:extLst>
            <c:ext xmlns:c16="http://schemas.microsoft.com/office/drawing/2014/chart" uri="{C3380CC4-5D6E-409C-BE32-E72D297353CC}">
              <c16:uniqueId val="{00000001-FCCA-439C-944C-27C2623373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2E-4603-9F44-2B40552F65F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22.71</c:v>
                </c:pt>
                <c:pt idx="2">
                  <c:v>6.17</c:v>
                </c:pt>
                <c:pt idx="3">
                  <c:v>20.41</c:v>
                </c:pt>
                <c:pt idx="4">
                  <c:v>19.420000000000002</c:v>
                </c:pt>
              </c:numCache>
            </c:numRef>
          </c:val>
          <c:smooth val="0"/>
          <c:extLst>
            <c:ext xmlns:c16="http://schemas.microsoft.com/office/drawing/2014/chart" uri="{C3380CC4-5D6E-409C-BE32-E72D297353CC}">
              <c16:uniqueId val="{00000001-772E-4603-9F44-2B40552F65F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2391.0300000000002</c:v>
                </c:pt>
                <c:pt idx="1">
                  <c:v>2372.4699999999998</c:v>
                </c:pt>
                <c:pt idx="2">
                  <c:v>2782.43</c:v>
                </c:pt>
                <c:pt idx="3">
                  <c:v>4976.32</c:v>
                </c:pt>
                <c:pt idx="4">
                  <c:v>4382.13</c:v>
                </c:pt>
              </c:numCache>
            </c:numRef>
          </c:val>
          <c:extLst>
            <c:ext xmlns:c16="http://schemas.microsoft.com/office/drawing/2014/chart" uri="{C3380CC4-5D6E-409C-BE32-E72D297353CC}">
              <c16:uniqueId val="{00000000-88A5-4F4D-9302-126570250F1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381.07</c:v>
                </c:pt>
                <c:pt idx="2">
                  <c:v>367.4</c:v>
                </c:pt>
                <c:pt idx="3">
                  <c:v>345.42</c:v>
                </c:pt>
                <c:pt idx="4">
                  <c:v>315.60000000000002</c:v>
                </c:pt>
              </c:numCache>
            </c:numRef>
          </c:val>
          <c:smooth val="0"/>
          <c:extLst>
            <c:ext xmlns:c16="http://schemas.microsoft.com/office/drawing/2014/chart" uri="{C3380CC4-5D6E-409C-BE32-E72D297353CC}">
              <c16:uniqueId val="{00000001-88A5-4F4D-9302-126570250F1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41.93</c:v>
                </c:pt>
                <c:pt idx="1">
                  <c:v>27.62</c:v>
                </c:pt>
                <c:pt idx="2">
                  <c:v>16.84</c:v>
                </c:pt>
                <c:pt idx="3">
                  <c:v>8.08</c:v>
                </c:pt>
                <c:pt idx="4">
                  <c:v>3.15</c:v>
                </c:pt>
              </c:numCache>
            </c:numRef>
          </c:val>
          <c:extLst>
            <c:ext xmlns:c16="http://schemas.microsoft.com/office/drawing/2014/chart" uri="{C3380CC4-5D6E-409C-BE32-E72D297353CC}">
              <c16:uniqueId val="{00000000-111B-42A6-A762-91888F2DA9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556.47</c:v>
                </c:pt>
                <c:pt idx="2">
                  <c:v>564.99</c:v>
                </c:pt>
                <c:pt idx="3">
                  <c:v>631.39</c:v>
                </c:pt>
                <c:pt idx="4">
                  <c:v>625.11</c:v>
                </c:pt>
              </c:numCache>
            </c:numRef>
          </c:val>
          <c:smooth val="0"/>
          <c:extLst>
            <c:ext xmlns:c16="http://schemas.microsoft.com/office/drawing/2014/chart" uri="{C3380CC4-5D6E-409C-BE32-E72D297353CC}">
              <c16:uniqueId val="{00000001-111B-42A6-A762-91888F2DA9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121.77</c:v>
                </c:pt>
                <c:pt idx="1">
                  <c:v>104.7</c:v>
                </c:pt>
                <c:pt idx="2">
                  <c:v>119.51</c:v>
                </c:pt>
                <c:pt idx="3">
                  <c:v>106.97</c:v>
                </c:pt>
                <c:pt idx="4">
                  <c:v>109.64</c:v>
                </c:pt>
              </c:numCache>
            </c:numRef>
          </c:val>
          <c:extLst>
            <c:ext xmlns:c16="http://schemas.microsoft.com/office/drawing/2014/chart" uri="{C3380CC4-5D6E-409C-BE32-E72D297353CC}">
              <c16:uniqueId val="{00000000-BDF8-4AD1-BC8E-9B3F077CD61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78.67</c:v>
                </c:pt>
                <c:pt idx="2">
                  <c:v>80.56</c:v>
                </c:pt>
                <c:pt idx="3">
                  <c:v>76.55</c:v>
                </c:pt>
                <c:pt idx="4">
                  <c:v>77.739999999999995</c:v>
                </c:pt>
              </c:numCache>
            </c:numRef>
          </c:val>
          <c:smooth val="0"/>
          <c:extLst>
            <c:ext xmlns:c16="http://schemas.microsoft.com/office/drawing/2014/chart" uri="{C3380CC4-5D6E-409C-BE32-E72D297353CC}">
              <c16:uniqueId val="{00000001-BDF8-4AD1-BC8E-9B3F077CD61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191.09</c:v>
                </c:pt>
                <c:pt idx="1">
                  <c:v>214.82</c:v>
                </c:pt>
                <c:pt idx="2">
                  <c:v>196.59</c:v>
                </c:pt>
                <c:pt idx="3">
                  <c:v>221.25</c:v>
                </c:pt>
                <c:pt idx="4">
                  <c:v>216.21</c:v>
                </c:pt>
              </c:numCache>
            </c:numRef>
          </c:val>
          <c:extLst>
            <c:ext xmlns:c16="http://schemas.microsoft.com/office/drawing/2014/chart" uri="{C3380CC4-5D6E-409C-BE32-E72D297353CC}">
              <c16:uniqueId val="{00000000-0247-4830-A9FF-FED4E4EEBF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257.95</c:v>
                </c:pt>
                <c:pt idx="2">
                  <c:v>260.87</c:v>
                </c:pt>
                <c:pt idx="3">
                  <c:v>269.25</c:v>
                </c:pt>
                <c:pt idx="4">
                  <c:v>274.94</c:v>
                </c:pt>
              </c:numCache>
            </c:numRef>
          </c:val>
          <c:smooth val="0"/>
          <c:extLst>
            <c:ext xmlns:c16="http://schemas.microsoft.com/office/drawing/2014/chart" uri="{C3380CC4-5D6E-409C-BE32-E72D297353CC}">
              <c16:uniqueId val="{00000001-0247-4830-A9FF-FED4E4EEBF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8" zoomScaleNormal="10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鳥取県　智頭町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A9</v>
      </c>
      <c r="X8" s="74"/>
      <c r="Y8" s="74"/>
      <c r="Z8" s="74"/>
      <c r="AA8" s="74"/>
      <c r="AB8" s="74"/>
      <c r="AC8" s="74"/>
      <c r="AD8" s="74" t="str">
        <f>データ!$M$6</f>
        <v>非設置</v>
      </c>
      <c r="AE8" s="74"/>
      <c r="AF8" s="74"/>
      <c r="AG8" s="74"/>
      <c r="AH8" s="74"/>
      <c r="AI8" s="74"/>
      <c r="AJ8" s="74"/>
      <c r="AK8" s="2"/>
      <c r="AL8" s="65">
        <f>データ!$R$6</f>
        <v>6257</v>
      </c>
      <c r="AM8" s="65"/>
      <c r="AN8" s="65"/>
      <c r="AO8" s="65"/>
      <c r="AP8" s="65"/>
      <c r="AQ8" s="65"/>
      <c r="AR8" s="65"/>
      <c r="AS8" s="65"/>
      <c r="AT8" s="36">
        <f>データ!$S$6</f>
        <v>224.7</v>
      </c>
      <c r="AU8" s="37"/>
      <c r="AV8" s="37"/>
      <c r="AW8" s="37"/>
      <c r="AX8" s="37"/>
      <c r="AY8" s="37"/>
      <c r="AZ8" s="37"/>
      <c r="BA8" s="37"/>
      <c r="BB8" s="54">
        <f>データ!$T$6</f>
        <v>27.85</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98.98</v>
      </c>
      <c r="J10" s="37"/>
      <c r="K10" s="37"/>
      <c r="L10" s="37"/>
      <c r="M10" s="37"/>
      <c r="N10" s="37"/>
      <c r="O10" s="64"/>
      <c r="P10" s="54">
        <f>データ!$P$6</f>
        <v>35.549999999999997</v>
      </c>
      <c r="Q10" s="54"/>
      <c r="R10" s="54"/>
      <c r="S10" s="54"/>
      <c r="T10" s="54"/>
      <c r="U10" s="54"/>
      <c r="V10" s="54"/>
      <c r="W10" s="65">
        <f>データ!$Q$6</f>
        <v>3850</v>
      </c>
      <c r="X10" s="65"/>
      <c r="Y10" s="65"/>
      <c r="Z10" s="65"/>
      <c r="AA10" s="65"/>
      <c r="AB10" s="65"/>
      <c r="AC10" s="65"/>
      <c r="AD10" s="2"/>
      <c r="AE10" s="2"/>
      <c r="AF10" s="2"/>
      <c r="AG10" s="2"/>
      <c r="AH10" s="2"/>
      <c r="AI10" s="2"/>
      <c r="AJ10" s="2"/>
      <c r="AK10" s="2"/>
      <c r="AL10" s="65">
        <f>データ!$U$6</f>
        <v>2200</v>
      </c>
      <c r="AM10" s="65"/>
      <c r="AN10" s="65"/>
      <c r="AO10" s="65"/>
      <c r="AP10" s="65"/>
      <c r="AQ10" s="65"/>
      <c r="AR10" s="65"/>
      <c r="AS10" s="65"/>
      <c r="AT10" s="36">
        <f>データ!$V$6</f>
        <v>2.0099999999999998</v>
      </c>
      <c r="AU10" s="37"/>
      <c r="AV10" s="37"/>
      <c r="AW10" s="37"/>
      <c r="AX10" s="37"/>
      <c r="AY10" s="37"/>
      <c r="AZ10" s="37"/>
      <c r="BA10" s="37"/>
      <c r="BB10" s="54">
        <f>データ!$W$6</f>
        <v>1094.53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115</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113</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114</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7lka4FvionEAjVkKUVjlj6mChm+o0tMR+C86WluVzourqE7p9JkdHt8j+HjsabW08gBsYX1nrxvA3DYaACqrA==" saltValue="GDtMdXbY0Ee85k1muuGwm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313289</v>
      </c>
      <c r="D6" s="20">
        <f t="shared" si="3"/>
        <v>46</v>
      </c>
      <c r="E6" s="20">
        <f t="shared" si="3"/>
        <v>1</v>
      </c>
      <c r="F6" s="20">
        <f t="shared" si="3"/>
        <v>0</v>
      </c>
      <c r="G6" s="20">
        <f t="shared" si="3"/>
        <v>1</v>
      </c>
      <c r="H6" s="20" t="str">
        <f t="shared" si="3"/>
        <v>鳥取県　智頭町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98.98</v>
      </c>
      <c r="P6" s="21">
        <f t="shared" si="3"/>
        <v>35.549999999999997</v>
      </c>
      <c r="Q6" s="21">
        <f t="shared" si="3"/>
        <v>3850</v>
      </c>
      <c r="R6" s="21">
        <f t="shared" si="3"/>
        <v>6257</v>
      </c>
      <c r="S6" s="21">
        <f t="shared" si="3"/>
        <v>224.7</v>
      </c>
      <c r="T6" s="21">
        <f t="shared" si="3"/>
        <v>27.85</v>
      </c>
      <c r="U6" s="21">
        <f t="shared" si="3"/>
        <v>2200</v>
      </c>
      <c r="V6" s="21">
        <f t="shared" si="3"/>
        <v>2.0099999999999998</v>
      </c>
      <c r="W6" s="21">
        <f t="shared" si="3"/>
        <v>1094.53</v>
      </c>
      <c r="X6" s="22">
        <f>IF(X7="",NA(),X7)</f>
        <v>116.77</v>
      </c>
      <c r="Y6" s="22">
        <f t="shared" ref="Y6:AG6" si="4">IF(Y7="",NA(),Y7)</f>
        <v>106.22</v>
      </c>
      <c r="Z6" s="22">
        <f t="shared" si="4"/>
        <v>115.58</v>
      </c>
      <c r="AA6" s="22">
        <f t="shared" si="4"/>
        <v>105.94</v>
      </c>
      <c r="AB6" s="22">
        <f t="shared" si="4"/>
        <v>126.29</v>
      </c>
      <c r="AC6" s="22">
        <f t="shared" si="4"/>
        <v>108.22</v>
      </c>
      <c r="AD6" s="22">
        <f t="shared" si="4"/>
        <v>114.22</v>
      </c>
      <c r="AE6" s="22">
        <f t="shared" si="4"/>
        <v>108.19</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25.29</v>
      </c>
      <c r="AO6" s="22">
        <f t="shared" si="5"/>
        <v>22.71</v>
      </c>
      <c r="AP6" s="22">
        <f t="shared" si="5"/>
        <v>6.17</v>
      </c>
      <c r="AQ6" s="22">
        <f t="shared" si="5"/>
        <v>20.41</v>
      </c>
      <c r="AR6" s="22">
        <f t="shared" si="5"/>
        <v>19.420000000000002</v>
      </c>
      <c r="AS6" s="21" t="str">
        <f>IF(AS7="","",IF(AS7="-","【-】","【"&amp;SUBSTITUTE(TEXT(AS7,"#,##0.00"),"-","△")&amp;"】"))</f>
        <v>【1.50】</v>
      </c>
      <c r="AT6" s="22">
        <f>IF(AT7="",NA(),AT7)</f>
        <v>2391.0300000000002</v>
      </c>
      <c r="AU6" s="22">
        <f t="shared" ref="AU6:BC6" si="6">IF(AU7="",NA(),AU7)</f>
        <v>2372.4699999999998</v>
      </c>
      <c r="AV6" s="22">
        <f t="shared" si="6"/>
        <v>2782.43</v>
      </c>
      <c r="AW6" s="22">
        <f t="shared" si="6"/>
        <v>4976.32</v>
      </c>
      <c r="AX6" s="22">
        <f t="shared" si="6"/>
        <v>4382.13</v>
      </c>
      <c r="AY6" s="22">
        <f t="shared" si="6"/>
        <v>348.88</v>
      </c>
      <c r="AZ6" s="22">
        <f t="shared" si="6"/>
        <v>381.07</v>
      </c>
      <c r="BA6" s="22">
        <f t="shared" si="6"/>
        <v>367.4</v>
      </c>
      <c r="BB6" s="22">
        <f t="shared" si="6"/>
        <v>345.42</v>
      </c>
      <c r="BC6" s="22">
        <f t="shared" si="6"/>
        <v>315.60000000000002</v>
      </c>
      <c r="BD6" s="21" t="str">
        <f>IF(BD7="","",IF(BD7="-","【-】","【"&amp;SUBSTITUTE(TEXT(BD7,"#,##0.00"),"-","△")&amp;"】"))</f>
        <v>【243.36】</v>
      </c>
      <c r="BE6" s="22">
        <f>IF(BE7="",NA(),BE7)</f>
        <v>41.93</v>
      </c>
      <c r="BF6" s="22">
        <f t="shared" ref="BF6:BN6" si="7">IF(BF7="",NA(),BF7)</f>
        <v>27.62</v>
      </c>
      <c r="BG6" s="22">
        <f t="shared" si="7"/>
        <v>16.84</v>
      </c>
      <c r="BH6" s="22">
        <f t="shared" si="7"/>
        <v>8.08</v>
      </c>
      <c r="BI6" s="22">
        <f t="shared" si="7"/>
        <v>3.15</v>
      </c>
      <c r="BJ6" s="22">
        <f t="shared" si="7"/>
        <v>540.38</v>
      </c>
      <c r="BK6" s="22">
        <f t="shared" si="7"/>
        <v>556.47</v>
      </c>
      <c r="BL6" s="22">
        <f t="shared" si="7"/>
        <v>564.99</v>
      </c>
      <c r="BM6" s="22">
        <f t="shared" si="7"/>
        <v>631.39</v>
      </c>
      <c r="BN6" s="22">
        <f t="shared" si="7"/>
        <v>625.11</v>
      </c>
      <c r="BO6" s="21" t="str">
        <f>IF(BO7="","",IF(BO7="-","【-】","【"&amp;SUBSTITUTE(TEXT(BO7,"#,##0.00"),"-","△")&amp;"】"))</f>
        <v>【265.93】</v>
      </c>
      <c r="BP6" s="22">
        <f>IF(BP7="",NA(),BP7)</f>
        <v>121.77</v>
      </c>
      <c r="BQ6" s="22">
        <f t="shared" ref="BQ6:BY6" si="8">IF(BQ7="",NA(),BQ7)</f>
        <v>104.7</v>
      </c>
      <c r="BR6" s="22">
        <f t="shared" si="8"/>
        <v>119.51</v>
      </c>
      <c r="BS6" s="22">
        <f t="shared" si="8"/>
        <v>106.97</v>
      </c>
      <c r="BT6" s="22">
        <f t="shared" si="8"/>
        <v>109.64</v>
      </c>
      <c r="BU6" s="22">
        <f t="shared" si="8"/>
        <v>83.22</v>
      </c>
      <c r="BV6" s="22">
        <f t="shared" si="8"/>
        <v>78.67</v>
      </c>
      <c r="BW6" s="22">
        <f t="shared" si="8"/>
        <v>80.56</v>
      </c>
      <c r="BX6" s="22">
        <f t="shared" si="8"/>
        <v>76.55</v>
      </c>
      <c r="BY6" s="22">
        <f t="shared" si="8"/>
        <v>77.739999999999995</v>
      </c>
      <c r="BZ6" s="21" t="str">
        <f>IF(BZ7="","",IF(BZ7="-","【-】","【"&amp;SUBSTITUTE(TEXT(BZ7,"#,##0.00"),"-","△")&amp;"】"))</f>
        <v>【97.82】</v>
      </c>
      <c r="CA6" s="22">
        <f>IF(CA7="",NA(),CA7)</f>
        <v>191.09</v>
      </c>
      <c r="CB6" s="22">
        <f t="shared" ref="CB6:CJ6" si="9">IF(CB7="",NA(),CB7)</f>
        <v>214.82</v>
      </c>
      <c r="CC6" s="22">
        <f t="shared" si="9"/>
        <v>196.59</v>
      </c>
      <c r="CD6" s="22">
        <f t="shared" si="9"/>
        <v>221.25</v>
      </c>
      <c r="CE6" s="22">
        <f t="shared" si="9"/>
        <v>216.21</v>
      </c>
      <c r="CF6" s="22">
        <f t="shared" si="9"/>
        <v>234.17</v>
      </c>
      <c r="CG6" s="22">
        <f t="shared" si="9"/>
        <v>257.95</v>
      </c>
      <c r="CH6" s="22">
        <f t="shared" si="9"/>
        <v>260.87</v>
      </c>
      <c r="CI6" s="22">
        <f t="shared" si="9"/>
        <v>269.25</v>
      </c>
      <c r="CJ6" s="22">
        <f t="shared" si="9"/>
        <v>274.94</v>
      </c>
      <c r="CK6" s="21" t="str">
        <f>IF(CK7="","",IF(CK7="-","【-】","【"&amp;SUBSTITUTE(TEXT(CK7,"#,##0.00"),"-","△")&amp;"】"))</f>
        <v>【177.56】</v>
      </c>
      <c r="CL6" s="22">
        <f>IF(CL7="",NA(),CL7)</f>
        <v>37.659999999999997</v>
      </c>
      <c r="CM6" s="22">
        <f t="shared" ref="CM6:CU6" si="10">IF(CM7="",NA(),CM7)</f>
        <v>40.28</v>
      </c>
      <c r="CN6" s="22">
        <f t="shared" si="10"/>
        <v>44.54</v>
      </c>
      <c r="CO6" s="22">
        <f t="shared" si="10"/>
        <v>45</v>
      </c>
      <c r="CP6" s="22">
        <f t="shared" si="10"/>
        <v>43.39</v>
      </c>
      <c r="CQ6" s="22">
        <f t="shared" si="10"/>
        <v>41.06</v>
      </c>
      <c r="CR6" s="22">
        <f t="shared" si="10"/>
        <v>39.94</v>
      </c>
      <c r="CS6" s="22">
        <f t="shared" si="10"/>
        <v>40.19</v>
      </c>
      <c r="CT6" s="22">
        <f t="shared" si="10"/>
        <v>41.14</v>
      </c>
      <c r="CU6" s="22">
        <f t="shared" si="10"/>
        <v>41.02</v>
      </c>
      <c r="CV6" s="21" t="str">
        <f>IF(CV7="","",IF(CV7="-","【-】","【"&amp;SUBSTITUTE(TEXT(CV7,"#,##0.00"),"-","△")&amp;"】"))</f>
        <v>【59.81】</v>
      </c>
      <c r="CW6" s="22">
        <f>IF(CW7="",NA(),CW7)</f>
        <v>73.27</v>
      </c>
      <c r="CX6" s="22">
        <f t="shared" ref="CX6:DF6" si="11">IF(CX7="",NA(),CX7)</f>
        <v>71.790000000000006</v>
      </c>
      <c r="CY6" s="22">
        <f t="shared" si="11"/>
        <v>61.45</v>
      </c>
      <c r="CZ6" s="22">
        <f t="shared" si="11"/>
        <v>59.55</v>
      </c>
      <c r="DA6" s="22">
        <f t="shared" si="11"/>
        <v>60.17</v>
      </c>
      <c r="DB6" s="22">
        <f t="shared" si="11"/>
        <v>72.42</v>
      </c>
      <c r="DC6" s="22">
        <f t="shared" si="11"/>
        <v>69.41</v>
      </c>
      <c r="DD6" s="22">
        <f t="shared" si="11"/>
        <v>71.52</v>
      </c>
      <c r="DE6" s="22">
        <f t="shared" si="11"/>
        <v>70.42</v>
      </c>
      <c r="DF6" s="22">
        <f t="shared" si="11"/>
        <v>69.900000000000006</v>
      </c>
      <c r="DG6" s="21" t="str">
        <f>IF(DG7="","",IF(DG7="-","【-】","【"&amp;SUBSTITUTE(TEXT(DG7,"#,##0.00"),"-","△")&amp;"】"))</f>
        <v>【89.42】</v>
      </c>
      <c r="DH6" s="22">
        <f>IF(DH7="",NA(),DH7)</f>
        <v>53.7</v>
      </c>
      <c r="DI6" s="22">
        <f t="shared" ref="DI6:DQ6" si="12">IF(DI7="",NA(),DI7)</f>
        <v>56.67</v>
      </c>
      <c r="DJ6" s="22">
        <f t="shared" si="12"/>
        <v>59.23</v>
      </c>
      <c r="DK6" s="22">
        <f t="shared" si="12"/>
        <v>61.86</v>
      </c>
      <c r="DL6" s="22">
        <f t="shared" si="12"/>
        <v>64.22</v>
      </c>
      <c r="DM6" s="22">
        <f t="shared" si="12"/>
        <v>52.73</v>
      </c>
      <c r="DN6" s="22">
        <f t="shared" si="12"/>
        <v>53.25</v>
      </c>
      <c r="DO6" s="22">
        <f t="shared" si="12"/>
        <v>53.4</v>
      </c>
      <c r="DP6" s="22">
        <f t="shared" si="12"/>
        <v>52.14</v>
      </c>
      <c r="DQ6" s="22">
        <f t="shared" si="12"/>
        <v>53.49</v>
      </c>
      <c r="DR6" s="21" t="str">
        <f>IF(DR7="","",IF(DR7="-","【-】","【"&amp;SUBSTITUTE(TEXT(DR7,"#,##0.00"),"-","△")&amp;"】"))</f>
        <v>【52.02】</v>
      </c>
      <c r="DS6" s="22">
        <f>IF(DS7="",NA(),DS7)</f>
        <v>9.27</v>
      </c>
      <c r="DT6" s="22">
        <f t="shared" ref="DT6:EB6" si="13">IF(DT7="",NA(),DT7)</f>
        <v>14.84</v>
      </c>
      <c r="DU6" s="22">
        <f t="shared" si="13"/>
        <v>15.94</v>
      </c>
      <c r="DV6" s="22">
        <f t="shared" si="13"/>
        <v>15.94</v>
      </c>
      <c r="DW6" s="22">
        <f t="shared" si="13"/>
        <v>15.94</v>
      </c>
      <c r="DX6" s="22">
        <f t="shared" si="13"/>
        <v>19.91</v>
      </c>
      <c r="DY6" s="22">
        <f t="shared" si="13"/>
        <v>23.02</v>
      </c>
      <c r="DZ6" s="22">
        <f t="shared" si="13"/>
        <v>21.86</v>
      </c>
      <c r="EA6" s="22">
        <f t="shared" si="13"/>
        <v>21.01</v>
      </c>
      <c r="EB6" s="22">
        <f t="shared" si="13"/>
        <v>21.96</v>
      </c>
      <c r="EC6" s="21" t="str">
        <f>IF(EC7="","",IF(EC7="-","【-】","【"&amp;SUBSTITUTE(TEXT(EC7,"#,##0.00"),"-","△")&amp;"】"))</f>
        <v>【25.37】</v>
      </c>
      <c r="ED6" s="21">
        <f>IF(ED7="",NA(),ED7)</f>
        <v>0</v>
      </c>
      <c r="EE6" s="21">
        <f t="shared" ref="EE6:EM6" si="14">IF(EE7="",NA(),EE7)</f>
        <v>0</v>
      </c>
      <c r="EF6" s="21">
        <f t="shared" si="14"/>
        <v>0</v>
      </c>
      <c r="EG6" s="21">
        <f t="shared" si="14"/>
        <v>0</v>
      </c>
      <c r="EH6" s="21">
        <f t="shared" si="14"/>
        <v>0</v>
      </c>
      <c r="EI6" s="22">
        <f t="shared" si="14"/>
        <v>0.81</v>
      </c>
      <c r="EJ6" s="22">
        <f t="shared" si="14"/>
        <v>0.38</v>
      </c>
      <c r="EK6" s="22">
        <f t="shared" si="14"/>
        <v>0.51</v>
      </c>
      <c r="EL6" s="22">
        <f t="shared" si="14"/>
        <v>0.35</v>
      </c>
      <c r="EM6" s="22">
        <f t="shared" si="14"/>
        <v>0.31</v>
      </c>
      <c r="EN6" s="21" t="str">
        <f>IF(EN7="","",IF(EN7="-","【-】","【"&amp;SUBSTITUTE(TEXT(EN7,"#,##0.00"),"-","△")&amp;"】"))</f>
        <v>【0.62】</v>
      </c>
    </row>
    <row r="7" spans="1:144" s="23" customFormat="1" x14ac:dyDescent="0.2">
      <c r="A7" s="15"/>
      <c r="B7" s="24">
        <v>2023</v>
      </c>
      <c r="C7" s="24">
        <v>313289</v>
      </c>
      <c r="D7" s="24">
        <v>46</v>
      </c>
      <c r="E7" s="24">
        <v>1</v>
      </c>
      <c r="F7" s="24">
        <v>0</v>
      </c>
      <c r="G7" s="24">
        <v>1</v>
      </c>
      <c r="H7" s="24" t="s">
        <v>93</v>
      </c>
      <c r="I7" s="24" t="s">
        <v>94</v>
      </c>
      <c r="J7" s="24" t="s">
        <v>95</v>
      </c>
      <c r="K7" s="24" t="s">
        <v>96</v>
      </c>
      <c r="L7" s="24" t="s">
        <v>97</v>
      </c>
      <c r="M7" s="24" t="s">
        <v>98</v>
      </c>
      <c r="N7" s="25" t="s">
        <v>99</v>
      </c>
      <c r="O7" s="25">
        <v>98.98</v>
      </c>
      <c r="P7" s="25">
        <v>35.549999999999997</v>
      </c>
      <c r="Q7" s="25">
        <v>3850</v>
      </c>
      <c r="R7" s="25">
        <v>6257</v>
      </c>
      <c r="S7" s="25">
        <v>224.7</v>
      </c>
      <c r="T7" s="25">
        <v>27.85</v>
      </c>
      <c r="U7" s="25">
        <v>2200</v>
      </c>
      <c r="V7" s="25">
        <v>2.0099999999999998</v>
      </c>
      <c r="W7" s="25">
        <v>1094.53</v>
      </c>
      <c r="X7" s="25">
        <v>116.77</v>
      </c>
      <c r="Y7" s="25">
        <v>106.22</v>
      </c>
      <c r="Z7" s="25">
        <v>115.58</v>
      </c>
      <c r="AA7" s="25">
        <v>105.94</v>
      </c>
      <c r="AB7" s="25">
        <v>126.29</v>
      </c>
      <c r="AC7" s="25">
        <v>108.22</v>
      </c>
      <c r="AD7" s="25">
        <v>114.22</v>
      </c>
      <c r="AE7" s="25">
        <v>108.19</v>
      </c>
      <c r="AF7" s="25">
        <v>106.93</v>
      </c>
      <c r="AG7" s="25">
        <v>109.12</v>
      </c>
      <c r="AH7" s="25">
        <v>108.24</v>
      </c>
      <c r="AI7" s="25">
        <v>0</v>
      </c>
      <c r="AJ7" s="25">
        <v>0</v>
      </c>
      <c r="AK7" s="25">
        <v>0</v>
      </c>
      <c r="AL7" s="25">
        <v>0</v>
      </c>
      <c r="AM7" s="25">
        <v>0</v>
      </c>
      <c r="AN7" s="25">
        <v>25.29</v>
      </c>
      <c r="AO7" s="25">
        <v>22.71</v>
      </c>
      <c r="AP7" s="25">
        <v>6.17</v>
      </c>
      <c r="AQ7" s="25">
        <v>20.41</v>
      </c>
      <c r="AR7" s="25">
        <v>19.420000000000002</v>
      </c>
      <c r="AS7" s="25">
        <v>1.5</v>
      </c>
      <c r="AT7" s="25">
        <v>2391.0300000000002</v>
      </c>
      <c r="AU7" s="25">
        <v>2372.4699999999998</v>
      </c>
      <c r="AV7" s="25">
        <v>2782.43</v>
      </c>
      <c r="AW7" s="25">
        <v>4976.32</v>
      </c>
      <c r="AX7" s="25">
        <v>4382.13</v>
      </c>
      <c r="AY7" s="25">
        <v>348.88</v>
      </c>
      <c r="AZ7" s="25">
        <v>381.07</v>
      </c>
      <c r="BA7" s="25">
        <v>367.4</v>
      </c>
      <c r="BB7" s="25">
        <v>345.42</v>
      </c>
      <c r="BC7" s="25">
        <v>315.60000000000002</v>
      </c>
      <c r="BD7" s="25">
        <v>243.36</v>
      </c>
      <c r="BE7" s="25">
        <v>41.93</v>
      </c>
      <c r="BF7" s="25">
        <v>27.62</v>
      </c>
      <c r="BG7" s="25">
        <v>16.84</v>
      </c>
      <c r="BH7" s="25">
        <v>8.08</v>
      </c>
      <c r="BI7" s="25">
        <v>3.15</v>
      </c>
      <c r="BJ7" s="25">
        <v>540.38</v>
      </c>
      <c r="BK7" s="25">
        <v>556.47</v>
      </c>
      <c r="BL7" s="25">
        <v>564.99</v>
      </c>
      <c r="BM7" s="25">
        <v>631.39</v>
      </c>
      <c r="BN7" s="25">
        <v>625.11</v>
      </c>
      <c r="BO7" s="25">
        <v>265.93</v>
      </c>
      <c r="BP7" s="25">
        <v>121.77</v>
      </c>
      <c r="BQ7" s="25">
        <v>104.7</v>
      </c>
      <c r="BR7" s="25">
        <v>119.51</v>
      </c>
      <c r="BS7" s="25">
        <v>106.97</v>
      </c>
      <c r="BT7" s="25">
        <v>109.64</v>
      </c>
      <c r="BU7" s="25">
        <v>83.22</v>
      </c>
      <c r="BV7" s="25">
        <v>78.67</v>
      </c>
      <c r="BW7" s="25">
        <v>80.56</v>
      </c>
      <c r="BX7" s="25">
        <v>76.55</v>
      </c>
      <c r="BY7" s="25">
        <v>77.739999999999995</v>
      </c>
      <c r="BZ7" s="25">
        <v>97.82</v>
      </c>
      <c r="CA7" s="25">
        <v>191.09</v>
      </c>
      <c r="CB7" s="25">
        <v>214.82</v>
      </c>
      <c r="CC7" s="25">
        <v>196.59</v>
      </c>
      <c r="CD7" s="25">
        <v>221.25</v>
      </c>
      <c r="CE7" s="25">
        <v>216.21</v>
      </c>
      <c r="CF7" s="25">
        <v>234.17</v>
      </c>
      <c r="CG7" s="25">
        <v>257.95</v>
      </c>
      <c r="CH7" s="25">
        <v>260.87</v>
      </c>
      <c r="CI7" s="25">
        <v>269.25</v>
      </c>
      <c r="CJ7" s="25">
        <v>274.94</v>
      </c>
      <c r="CK7" s="25">
        <v>177.56</v>
      </c>
      <c r="CL7" s="25">
        <v>37.659999999999997</v>
      </c>
      <c r="CM7" s="25">
        <v>40.28</v>
      </c>
      <c r="CN7" s="25">
        <v>44.54</v>
      </c>
      <c r="CO7" s="25">
        <v>45</v>
      </c>
      <c r="CP7" s="25">
        <v>43.39</v>
      </c>
      <c r="CQ7" s="25">
        <v>41.06</v>
      </c>
      <c r="CR7" s="25">
        <v>39.94</v>
      </c>
      <c r="CS7" s="25">
        <v>40.19</v>
      </c>
      <c r="CT7" s="25">
        <v>41.14</v>
      </c>
      <c r="CU7" s="25">
        <v>41.02</v>
      </c>
      <c r="CV7" s="25">
        <v>59.81</v>
      </c>
      <c r="CW7" s="25">
        <v>73.27</v>
      </c>
      <c r="CX7" s="25">
        <v>71.790000000000006</v>
      </c>
      <c r="CY7" s="25">
        <v>61.45</v>
      </c>
      <c r="CZ7" s="25">
        <v>59.55</v>
      </c>
      <c r="DA7" s="25">
        <v>60.17</v>
      </c>
      <c r="DB7" s="25">
        <v>72.42</v>
      </c>
      <c r="DC7" s="25">
        <v>69.41</v>
      </c>
      <c r="DD7" s="25">
        <v>71.52</v>
      </c>
      <c r="DE7" s="25">
        <v>70.42</v>
      </c>
      <c r="DF7" s="25">
        <v>69.900000000000006</v>
      </c>
      <c r="DG7" s="25">
        <v>89.42</v>
      </c>
      <c r="DH7" s="25">
        <v>53.7</v>
      </c>
      <c r="DI7" s="25">
        <v>56.67</v>
      </c>
      <c r="DJ7" s="25">
        <v>59.23</v>
      </c>
      <c r="DK7" s="25">
        <v>61.86</v>
      </c>
      <c r="DL7" s="25">
        <v>64.22</v>
      </c>
      <c r="DM7" s="25">
        <v>52.73</v>
      </c>
      <c r="DN7" s="25">
        <v>53.25</v>
      </c>
      <c r="DO7" s="25">
        <v>53.4</v>
      </c>
      <c r="DP7" s="25">
        <v>52.14</v>
      </c>
      <c r="DQ7" s="25">
        <v>53.49</v>
      </c>
      <c r="DR7" s="25">
        <v>52.02</v>
      </c>
      <c r="DS7" s="25">
        <v>9.27</v>
      </c>
      <c r="DT7" s="25">
        <v>14.84</v>
      </c>
      <c r="DU7" s="25">
        <v>15.94</v>
      </c>
      <c r="DV7" s="25">
        <v>15.94</v>
      </c>
      <c r="DW7" s="25">
        <v>15.94</v>
      </c>
      <c r="DX7" s="25">
        <v>19.91</v>
      </c>
      <c r="DY7" s="25">
        <v>23.02</v>
      </c>
      <c r="DZ7" s="25">
        <v>21.86</v>
      </c>
      <c r="EA7" s="25">
        <v>21.01</v>
      </c>
      <c r="EB7" s="25">
        <v>21.96</v>
      </c>
      <c r="EC7" s="25">
        <v>25.37</v>
      </c>
      <c r="ED7" s="25">
        <v>0</v>
      </c>
      <c r="EE7" s="25">
        <v>0</v>
      </c>
      <c r="EF7" s="25">
        <v>0</v>
      </c>
      <c r="EG7" s="25">
        <v>0</v>
      </c>
      <c r="EH7" s="25">
        <v>0</v>
      </c>
      <c r="EI7" s="25">
        <v>0.81</v>
      </c>
      <c r="EJ7" s="25">
        <v>0.38</v>
      </c>
      <c r="EK7" s="25">
        <v>0.51</v>
      </c>
      <c r="EL7" s="25">
        <v>0.35</v>
      </c>
      <c r="EM7" s="25">
        <v>0.31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桜岡 恵</cp:lastModifiedBy>
  <dcterms:created xsi:type="dcterms:W3CDTF">2025-01-24T06:52:58Z</dcterms:created>
  <dcterms:modified xsi:type="dcterms:W3CDTF">2025-02-27T08:18:19Z</dcterms:modified>
  <cp:category/>
</cp:coreProperties>
</file>