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hizu536\Desktop\tidutyouteisyutu\"/>
    </mc:Choice>
  </mc:AlternateContent>
  <xr:revisionPtr revIDLastSave="0" documentId="13_ncr:1_{96572999-C9ED-489D-AE98-717951F73391}" xr6:coauthVersionLast="47" xr6:coauthVersionMax="47" xr10:uidLastSave="{00000000-0000-0000-0000-000000000000}"/>
  <workbookProtection workbookAlgorithmName="SHA-512" workbookHashValue="RqXX9AkTki31LuThAzRbherAxH4dpz0Prxur6S+U4pxT8G2alehYdSukAN3IfpO4iWHA19kVM6QF+p0ebPEgFA==" workbookSaltValue="jpNWvVV7nTXhH+lJMWYOiA=="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AT8" i="4" s="1"/>
  <c r="R6" i="5"/>
  <c r="AL8" i="4" s="1"/>
  <c r="Q6" i="5"/>
  <c r="W10" i="4" s="1"/>
  <c r="P6" i="5"/>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F85" i="4"/>
  <c r="E85" i="4"/>
  <c r="BB10" i="4"/>
  <c r="P10" i="4"/>
  <c r="B10" i="4"/>
  <c r="AD8" i="4"/>
  <c r="W8" i="4"/>
  <c r="P8" i="4"/>
  <c r="I8" i="4"/>
</calcChain>
</file>

<file path=xl/sharedStrings.xml><?xml version="1.0" encoding="utf-8"?>
<sst xmlns="http://schemas.openxmlformats.org/spreadsheetml/2006/main" count="316" uniqueCount="112">
  <si>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</si>
  <si>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</si>
  <si>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</si>
  <si>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</si>
  <si>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</si>
  <si>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</si>
  <si>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</si>
  <si>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</si>
  <si>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</si>
  <si>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</si>
  <si>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</si>
  <si>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</si>
  <si>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</si>
  <si>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</si>
  <si>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</si>
  <si>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</si>
  <si>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</si>
  <si>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</si>
  <si>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</si>
  <si>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</si>
  <si>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</si>
  <si>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</si>
  <si>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</si>
  <si>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</si>
  <si>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</si>
  <si>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</si>
  <si>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</si>
  <si>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</si>
  <si>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</si>
  <si>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</si>
  <si>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</si>
  <si>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</si>
  <si>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</si>
  <si>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</si>
  <si>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</si>
  <si>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</si>
  <si>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</si>
  <si>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</si>
  <si>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</si>
  <si>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</si>
  <si>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</si>
  <si>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</si>
  <si>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</si>
  <si>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</si>
  <si>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</si>
  <si>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</si>
  <si>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</si>
  <si>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</si>
  <si>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</si>
  <si>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</si>
  <si>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</si>
  <si>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</si>
  <si>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</si>
  <si>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</si>
  <si>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</si>
  <si>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</si>
  <si>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</si>
  <si>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</si>
  <si>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</si>
  <si>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</si>
  <si>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</si>
  <si>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</si>
  <si>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</si>
  <si>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</si>
  <si>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</si>
  <si>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</si>
  <si>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</si>
  <si>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</si>
  <si>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</si>
  <si>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</si>
  <si>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</si>
  <si>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</si>
  <si>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</si>
  <si>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</si>
  <si>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</si>
  <si>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</si>
  <si>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</si>
  <si>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</si>
  <si>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</si>
  <si>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</si>
  <si>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</si>
  <si>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</si>
  <si>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</si>
  <si>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</si>
  <si>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</si>
  <si>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</si>
  <si>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</si>
  <si>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</si>
  <si>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</si>
  <si>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</si>
  <si>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</si>
  <si>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</si>
  <si>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</si>
  <si>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智頭町</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</si>
  <si>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</si>
  <si>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</si>
  <si>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</si>
  <si>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</si>
  <si>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</si>
  <si>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</si>
  <si>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</si>
  <si>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</si>
  <si>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</si>
  <si>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</si>
  <si>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</si>
  <si>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</si>
  <si>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</si>
  <si>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</si>
  <si>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</si>
  <si>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経常収支比率及び料金回収率は、供給人口が少ないことによる受益者負担を軽減するために水質検査料等の補助として繰入を行っているため、100％を超えることは難しい。
　流動比率においては、今後も企債借入を行って事業運営を行っていく予定であるため、低下することが予想される。
　給水原価については、類似団体平均値より低い額となっている。
　有収率については類似団体平均値よりも高いが、施設の老朽化もあり改善すべき事項であると考えている。
　今後も、健全性・効率性を維持していきたい。</t>
    <phoneticPr fontId="4"/>
  </si>
  <si>
    <t>　有形固定資産減価償却率及び管路経年化率については、類似団体と比べ老朽化が進んでいる状態である。
　老朽化は避けられない課題であり、財政を考慮しながら更新を計画していきたい。</t>
    <phoneticPr fontId="4"/>
  </si>
  <si>
    <t>　今年度から法適用に移行したことで、昨年までの分析内容と大きく変わった。
　その結果、類似団体と比較し全体的に平均より低い傾向となった。
　今後も老朽化の更新等を視野に入れ適切な施設の維持管理に努めていきたい。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</si>
</sst>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E3-479C-968C-25804D3AB7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0.88</c:v>
                </c:pt>
              </c:numCache>
            </c:numRef>
          </c:val>
          <c:smooth val="0"/>
          <c:extLst>
            <c:ext xmlns:c16="http://schemas.microsoft.com/office/drawing/2014/chart" uri="{C3380CC4-5D6E-409C-BE32-E72D297353CC}">
              <c16:uniqueId val="{00000001-08E3-479C-968C-25804D3AB7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57.2</c:v>
                </c:pt>
              </c:numCache>
            </c:numRef>
          </c:val>
          <c:extLst>
            <c:ext xmlns:c16="http://schemas.microsoft.com/office/drawing/2014/chart" uri="{C3380CC4-5D6E-409C-BE32-E72D297353CC}">
              <c16:uniqueId val="{00000000-FACE-4BB4-87AB-132775751D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52.39</c:v>
                </c:pt>
              </c:numCache>
            </c:numRef>
          </c:val>
          <c:smooth val="0"/>
          <c:extLst>
            <c:ext xmlns:c16="http://schemas.microsoft.com/office/drawing/2014/chart" uri="{C3380CC4-5D6E-409C-BE32-E72D297353CC}">
              <c16:uniqueId val="{00000001-FACE-4BB4-87AB-132775751D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74.84</c:v>
                </c:pt>
              </c:numCache>
            </c:numRef>
          </c:val>
          <c:extLst>
            <c:ext xmlns:c16="http://schemas.microsoft.com/office/drawing/2014/chart" uri="{C3380CC4-5D6E-409C-BE32-E72D297353CC}">
              <c16:uniqueId val="{00000000-D661-4583-9DE3-9DC079006A5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63.38</c:v>
                </c:pt>
              </c:numCache>
            </c:numRef>
          </c:val>
          <c:smooth val="0"/>
          <c:extLst>
            <c:ext xmlns:c16="http://schemas.microsoft.com/office/drawing/2014/chart" uri="{C3380CC4-5D6E-409C-BE32-E72D297353CC}">
              <c16:uniqueId val="{00000001-D661-4583-9DE3-9DC079006A5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84.73</c:v>
                </c:pt>
              </c:numCache>
            </c:numRef>
          </c:val>
          <c:extLst>
            <c:ext xmlns:c16="http://schemas.microsoft.com/office/drawing/2014/chart" uri="{C3380CC4-5D6E-409C-BE32-E72D297353CC}">
              <c16:uniqueId val="{00000000-7BDE-4266-AD27-76D6FA696E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103.12</c:v>
                </c:pt>
              </c:numCache>
            </c:numRef>
          </c:val>
          <c:smooth val="0"/>
          <c:extLst>
            <c:ext xmlns:c16="http://schemas.microsoft.com/office/drawing/2014/chart" uri="{C3380CC4-5D6E-409C-BE32-E72D297353CC}">
              <c16:uniqueId val="{00000001-7BDE-4266-AD27-76D6FA696E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71.61</c:v>
                </c:pt>
              </c:numCache>
            </c:numRef>
          </c:val>
          <c:extLst>
            <c:ext xmlns:c16="http://schemas.microsoft.com/office/drawing/2014/chart" uri="{C3380CC4-5D6E-409C-BE32-E72D297353CC}">
              <c16:uniqueId val="{00000000-4CC8-44A2-9DFF-7B1977CE44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24.27</c:v>
                </c:pt>
              </c:numCache>
            </c:numRef>
          </c:val>
          <c:smooth val="0"/>
          <c:extLst>
            <c:ext xmlns:c16="http://schemas.microsoft.com/office/drawing/2014/chart" uri="{C3380CC4-5D6E-409C-BE32-E72D297353CC}">
              <c16:uniqueId val="{00000001-4CC8-44A2-9DFF-7B1977CE44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38.64</c:v>
                </c:pt>
              </c:numCache>
            </c:numRef>
          </c:val>
          <c:extLst>
            <c:ext xmlns:c16="http://schemas.microsoft.com/office/drawing/2014/chart" uri="{C3380CC4-5D6E-409C-BE32-E72D297353CC}">
              <c16:uniqueId val="{00000000-F446-4D50-AA1B-5BF4EA8B6A4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12.77</c:v>
                </c:pt>
              </c:numCache>
            </c:numRef>
          </c:val>
          <c:smooth val="0"/>
          <c:extLst>
            <c:ext xmlns:c16="http://schemas.microsoft.com/office/drawing/2014/chart" uri="{C3380CC4-5D6E-409C-BE32-E72D297353CC}">
              <c16:uniqueId val="{00000001-F446-4D50-AA1B-5BF4EA8B6A4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82.44</c:v>
                </c:pt>
              </c:numCache>
            </c:numRef>
          </c:val>
          <c:extLst>
            <c:ext xmlns:c16="http://schemas.microsoft.com/office/drawing/2014/chart" uri="{C3380CC4-5D6E-409C-BE32-E72D297353CC}">
              <c16:uniqueId val="{00000000-7079-4D9D-BF0F-3103C3D2C0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101.46</c:v>
                </c:pt>
              </c:numCache>
            </c:numRef>
          </c:val>
          <c:smooth val="0"/>
          <c:extLst>
            <c:ext xmlns:c16="http://schemas.microsoft.com/office/drawing/2014/chart" uri="{C3380CC4-5D6E-409C-BE32-E72D297353CC}">
              <c16:uniqueId val="{00000001-7079-4D9D-BF0F-3103C3D2C0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87.33</c:v>
                </c:pt>
              </c:numCache>
            </c:numRef>
          </c:val>
          <c:extLst>
            <c:ext xmlns:c16="http://schemas.microsoft.com/office/drawing/2014/chart" uri="{C3380CC4-5D6E-409C-BE32-E72D297353CC}">
              <c16:uniqueId val="{00000000-457C-442A-B325-4E8521C775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112.37</c:v>
                </c:pt>
              </c:numCache>
            </c:numRef>
          </c:val>
          <c:smooth val="0"/>
          <c:extLst>
            <c:ext xmlns:c16="http://schemas.microsoft.com/office/drawing/2014/chart" uri="{C3380CC4-5D6E-409C-BE32-E72D297353CC}">
              <c16:uniqueId val="{00000001-457C-442A-B325-4E8521C775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255.28</c:v>
                </c:pt>
              </c:numCache>
            </c:numRef>
          </c:val>
          <c:extLst>
            <c:ext xmlns:c16="http://schemas.microsoft.com/office/drawing/2014/chart" uri="{C3380CC4-5D6E-409C-BE32-E72D297353CC}">
              <c16:uniqueId val="{00000000-ED37-4BD0-B3C1-041ED8EA2E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1364.2</c:v>
                </c:pt>
              </c:numCache>
            </c:numRef>
          </c:val>
          <c:smooth val="0"/>
          <c:extLst>
            <c:ext xmlns:c16="http://schemas.microsoft.com/office/drawing/2014/chart" uri="{C3380CC4-5D6E-409C-BE32-E72D297353CC}">
              <c16:uniqueId val="{00000001-ED37-4BD0-B3C1-041ED8EA2E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35.22</c:v>
                </c:pt>
              </c:numCache>
            </c:numRef>
          </c:val>
          <c:extLst>
            <c:ext xmlns:c16="http://schemas.microsoft.com/office/drawing/2014/chart" uri="{C3380CC4-5D6E-409C-BE32-E72D297353CC}">
              <c16:uniqueId val="{00000000-EEDB-440A-B014-D35565E9059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38.58</c:v>
                </c:pt>
              </c:numCache>
            </c:numRef>
          </c:val>
          <c:smooth val="0"/>
          <c:extLst>
            <c:ext xmlns:c16="http://schemas.microsoft.com/office/drawing/2014/chart" uri="{C3380CC4-5D6E-409C-BE32-E72D297353CC}">
              <c16:uniqueId val="{00000001-EEDB-440A-B014-D35565E9059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84.39</c:v>
                </c:pt>
              </c:numCache>
            </c:numRef>
          </c:val>
          <c:extLst>
            <c:ext xmlns:c16="http://schemas.microsoft.com/office/drawing/2014/chart" uri="{C3380CC4-5D6E-409C-BE32-E72D297353CC}">
              <c16:uniqueId val="{00000000-E9F3-45E9-A01E-9ED4A8C27B7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448.81</c:v>
                </c:pt>
              </c:numCache>
            </c:numRef>
          </c:val>
          <c:smooth val="0"/>
          <c:extLst>
            <c:ext xmlns:c16="http://schemas.microsoft.com/office/drawing/2014/chart" uri="{C3380CC4-5D6E-409C-BE32-E72D297353CC}">
              <c16:uniqueId val="{00000001-E9F3-45E9-A01E-9ED4A8C27B7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鳥取県　智頭町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C4</v>
      </c>
      <c r="X8" s="43"/>
      <c r="Y8" s="43"/>
      <c r="Z8" s="43"/>
      <c r="AA8" s="43"/>
      <c r="AB8" s="43"/>
      <c r="AC8" s="43"/>
      <c r="AD8" s="43" t="str">
        <f>データ!$M$6</f>
        <v>非設置</v>
      </c>
      <c r="AE8" s="43"/>
      <c r="AF8" s="43"/>
      <c r="AG8" s="43"/>
      <c r="AH8" s="43"/>
      <c r="AI8" s="43"/>
      <c r="AJ8" s="43"/>
      <c r="AK8" s="2"/>
      <c r="AL8" s="44">
        <f>データ!$R$6</f>
        <v>6257</v>
      </c>
      <c r="AM8" s="44"/>
      <c r="AN8" s="44"/>
      <c r="AO8" s="44"/>
      <c r="AP8" s="44"/>
      <c r="AQ8" s="44"/>
      <c r="AR8" s="44"/>
      <c r="AS8" s="44"/>
      <c r="AT8" s="45">
        <f>データ!$S$6</f>
        <v>224.7</v>
      </c>
      <c r="AU8" s="46"/>
      <c r="AV8" s="46"/>
      <c r="AW8" s="46"/>
      <c r="AX8" s="46"/>
      <c r="AY8" s="46"/>
      <c r="AZ8" s="46"/>
      <c r="BA8" s="46"/>
      <c r="BB8" s="47">
        <f>データ!$T$6</f>
        <v>27.85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95.06</v>
      </c>
      <c r="J10" s="46"/>
      <c r="K10" s="46"/>
      <c r="L10" s="46"/>
      <c r="M10" s="46"/>
      <c r="N10" s="46"/>
      <c r="O10" s="80"/>
      <c r="P10" s="47">
        <f>データ!$P$6</f>
        <v>28.78</v>
      </c>
      <c r="Q10" s="47"/>
      <c r="R10" s="47"/>
      <c r="S10" s="47"/>
      <c r="T10" s="47"/>
      <c r="U10" s="47"/>
      <c r="V10" s="47"/>
      <c r="W10" s="44">
        <f>データ!$Q$6</f>
        <v>1660</v>
      </c>
      <c r="X10" s="44"/>
      <c r="Y10" s="44"/>
      <c r="Z10" s="44"/>
      <c r="AA10" s="44"/>
      <c r="AB10" s="44"/>
      <c r="AC10" s="44"/>
      <c r="AD10" s="2"/>
      <c r="AE10" s="2"/>
      <c r="AF10" s="2"/>
      <c r="AG10" s="2"/>
      <c r="AH10" s="2"/>
      <c r="AI10" s="2"/>
      <c r="AJ10" s="2"/>
      <c r="AK10" s="2"/>
      <c r="AL10" s="44">
        <f>データ!$U$6</f>
        <v>1781</v>
      </c>
      <c r="AM10" s="44"/>
      <c r="AN10" s="44"/>
      <c r="AO10" s="44"/>
      <c r="AP10" s="44"/>
      <c r="AQ10" s="44"/>
      <c r="AR10" s="44"/>
      <c r="AS10" s="44"/>
      <c r="AT10" s="45">
        <f>データ!$V$6</f>
        <v>2.8</v>
      </c>
      <c r="AU10" s="46"/>
      <c r="AV10" s="46"/>
      <c r="AW10" s="46"/>
      <c r="AX10" s="46"/>
      <c r="AY10" s="46"/>
      <c r="AZ10" s="46"/>
      <c r="BA10" s="46"/>
      <c r="BB10" s="47">
        <f>データ!$W$6</f>
        <v>636.07000000000005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6aIwBSFD3nAZIs0f0guf4YXV2F07IUta/kjN19jVcPzDTGXbHspLFo8Albd5l9co2U55Liz6wvPOfoM+kjs+tA==" saltValue="7jh3U/Ev9LBim1oDT7Dh1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313289</v>
      </c>
      <c r="D6" s="20">
        <f t="shared" si="3"/>
        <v>46</v>
      </c>
      <c r="E6" s="20">
        <f t="shared" si="3"/>
        <v>1</v>
      </c>
      <c r="F6" s="20">
        <f t="shared" si="3"/>
        <v>0</v>
      </c>
      <c r="G6" s="20">
        <f t="shared" si="3"/>
        <v>5</v>
      </c>
      <c r="H6" s="20" t="str">
        <f t="shared" si="3"/>
        <v>鳥取県　智頭町</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95.06</v>
      </c>
      <c r="P6" s="21">
        <f t="shared" si="3"/>
        <v>28.78</v>
      </c>
      <c r="Q6" s="21">
        <f t="shared" si="3"/>
        <v>1660</v>
      </c>
      <c r="R6" s="21">
        <f t="shared" si="3"/>
        <v>6257</v>
      </c>
      <c r="S6" s="21">
        <f t="shared" si="3"/>
        <v>224.7</v>
      </c>
      <c r="T6" s="21">
        <f t="shared" si="3"/>
        <v>27.85</v>
      </c>
      <c r="U6" s="21">
        <f t="shared" si="3"/>
        <v>1781</v>
      </c>
      <c r="V6" s="21">
        <f t="shared" si="3"/>
        <v>2.8</v>
      </c>
      <c r="W6" s="21">
        <f t="shared" si="3"/>
        <v>636.07000000000005</v>
      </c>
      <c r="X6" s="22" t="str">
        <f>IF(X7="",NA(),X7)</f>
        <v>-</v>
      </c>
      <c r="Y6" s="22" t="str">
        <f t="shared" ref="Y6:AG6" si="4">IF(Y7="",NA(),Y7)</f>
        <v>-</v>
      </c>
      <c r="Z6" s="22" t="str">
        <f t="shared" si="4"/>
        <v>-</v>
      </c>
      <c r="AA6" s="22" t="str">
        <f t="shared" si="4"/>
        <v>-</v>
      </c>
      <c r="AB6" s="22">
        <f t="shared" si="4"/>
        <v>84.73</v>
      </c>
      <c r="AC6" s="22" t="str">
        <f t="shared" si="4"/>
        <v>-</v>
      </c>
      <c r="AD6" s="22" t="str">
        <f t="shared" si="4"/>
        <v>-</v>
      </c>
      <c r="AE6" s="22" t="str">
        <f t="shared" si="4"/>
        <v>-</v>
      </c>
      <c r="AF6" s="22" t="str">
        <f t="shared" si="4"/>
        <v>-</v>
      </c>
      <c r="AG6" s="22">
        <f t="shared" si="4"/>
        <v>103.12</v>
      </c>
      <c r="AH6" s="21" t="str">
        <f>IF(AH7="","",IF(AH7="-","【-】","【"&amp;SUBSTITUTE(TEXT(AH7,"#,##0.00"),"-","△")&amp;"】"))</f>
        <v>【103.05】</v>
      </c>
      <c r="AI6" s="22" t="str">
        <f>IF(AI7="",NA(),AI7)</f>
        <v>-</v>
      </c>
      <c r="AJ6" s="22" t="str">
        <f t="shared" ref="AJ6:AR6" si="5">IF(AJ7="",NA(),AJ7)</f>
        <v>-</v>
      </c>
      <c r="AK6" s="22" t="str">
        <f t="shared" si="5"/>
        <v>-</v>
      </c>
      <c r="AL6" s="22" t="str">
        <f t="shared" si="5"/>
        <v>-</v>
      </c>
      <c r="AM6" s="22">
        <f t="shared" si="5"/>
        <v>82.44</v>
      </c>
      <c r="AN6" s="22" t="str">
        <f t="shared" si="5"/>
        <v>-</v>
      </c>
      <c r="AO6" s="22" t="str">
        <f t="shared" si="5"/>
        <v>-</v>
      </c>
      <c r="AP6" s="22" t="str">
        <f t="shared" si="5"/>
        <v>-</v>
      </c>
      <c r="AQ6" s="22" t="str">
        <f t="shared" si="5"/>
        <v>-</v>
      </c>
      <c r="AR6" s="22">
        <f t="shared" si="5"/>
        <v>101.46</v>
      </c>
      <c r="AS6" s="21" t="str">
        <f>IF(AS7="","",IF(AS7="-","【-】","【"&amp;SUBSTITUTE(TEXT(AS7,"#,##0.00"),"-","△")&amp;"】"))</f>
        <v>【30.22】</v>
      </c>
      <c r="AT6" s="22" t="str">
        <f>IF(AT7="",NA(),AT7)</f>
        <v>-</v>
      </c>
      <c r="AU6" s="22" t="str">
        <f t="shared" ref="AU6:BC6" si="6">IF(AU7="",NA(),AU7)</f>
        <v>-</v>
      </c>
      <c r="AV6" s="22" t="str">
        <f t="shared" si="6"/>
        <v>-</v>
      </c>
      <c r="AW6" s="22" t="str">
        <f t="shared" si="6"/>
        <v>-</v>
      </c>
      <c r="AX6" s="22">
        <f t="shared" si="6"/>
        <v>87.33</v>
      </c>
      <c r="AY6" s="22" t="str">
        <f t="shared" si="6"/>
        <v>-</v>
      </c>
      <c r="AZ6" s="22" t="str">
        <f t="shared" si="6"/>
        <v>-</v>
      </c>
      <c r="BA6" s="22" t="str">
        <f t="shared" si="6"/>
        <v>-</v>
      </c>
      <c r="BB6" s="22" t="str">
        <f t="shared" si="6"/>
        <v>-</v>
      </c>
      <c r="BC6" s="22">
        <f t="shared" si="6"/>
        <v>112.37</v>
      </c>
      <c r="BD6" s="21" t="str">
        <f>IF(BD7="","",IF(BD7="-","【-】","【"&amp;SUBSTITUTE(TEXT(BD7,"#,##0.00"),"-","△")&amp;"】"))</f>
        <v>【179.30】</v>
      </c>
      <c r="BE6" s="22" t="str">
        <f>IF(BE7="",NA(),BE7)</f>
        <v>-</v>
      </c>
      <c r="BF6" s="22" t="str">
        <f t="shared" ref="BF6:BN6" si="7">IF(BF7="",NA(),BF7)</f>
        <v>-</v>
      </c>
      <c r="BG6" s="22" t="str">
        <f t="shared" si="7"/>
        <v>-</v>
      </c>
      <c r="BH6" s="22" t="str">
        <f t="shared" si="7"/>
        <v>-</v>
      </c>
      <c r="BI6" s="22">
        <f t="shared" si="7"/>
        <v>255.28</v>
      </c>
      <c r="BJ6" s="22" t="str">
        <f t="shared" si="7"/>
        <v>-</v>
      </c>
      <c r="BK6" s="22" t="str">
        <f t="shared" si="7"/>
        <v>-</v>
      </c>
      <c r="BL6" s="22" t="str">
        <f t="shared" si="7"/>
        <v>-</v>
      </c>
      <c r="BM6" s="22" t="str">
        <f t="shared" si="7"/>
        <v>-</v>
      </c>
      <c r="BN6" s="22">
        <f t="shared" si="7"/>
        <v>1364.2</v>
      </c>
      <c r="BO6" s="21" t="str">
        <f>IF(BO7="","",IF(BO7="-","【-】","【"&amp;SUBSTITUTE(TEXT(BO7,"#,##0.00"),"-","△")&amp;"】"))</f>
        <v>【1,042.45】</v>
      </c>
      <c r="BP6" s="22" t="str">
        <f>IF(BP7="",NA(),BP7)</f>
        <v>-</v>
      </c>
      <c r="BQ6" s="22" t="str">
        <f t="shared" ref="BQ6:BY6" si="8">IF(BQ7="",NA(),BQ7)</f>
        <v>-</v>
      </c>
      <c r="BR6" s="22" t="str">
        <f t="shared" si="8"/>
        <v>-</v>
      </c>
      <c r="BS6" s="22" t="str">
        <f t="shared" si="8"/>
        <v>-</v>
      </c>
      <c r="BT6" s="22">
        <f t="shared" si="8"/>
        <v>35.22</v>
      </c>
      <c r="BU6" s="22" t="str">
        <f t="shared" si="8"/>
        <v>-</v>
      </c>
      <c r="BV6" s="22" t="str">
        <f t="shared" si="8"/>
        <v>-</v>
      </c>
      <c r="BW6" s="22" t="str">
        <f t="shared" si="8"/>
        <v>-</v>
      </c>
      <c r="BX6" s="22" t="str">
        <f t="shared" si="8"/>
        <v>-</v>
      </c>
      <c r="BY6" s="22">
        <f t="shared" si="8"/>
        <v>38.58</v>
      </c>
      <c r="BZ6" s="21" t="str">
        <f>IF(BZ7="","",IF(BZ7="-","【-】","【"&amp;SUBSTITUTE(TEXT(BZ7,"#,##0.00"),"-","△")&amp;"】"))</f>
        <v>【57.74】</v>
      </c>
      <c r="CA6" s="22" t="str">
        <f>IF(CA7="",NA(),CA7)</f>
        <v>-</v>
      </c>
      <c r="CB6" s="22" t="str">
        <f t="shared" ref="CB6:CJ6" si="9">IF(CB7="",NA(),CB7)</f>
        <v>-</v>
      </c>
      <c r="CC6" s="22" t="str">
        <f t="shared" si="9"/>
        <v>-</v>
      </c>
      <c r="CD6" s="22" t="str">
        <f t="shared" si="9"/>
        <v>-</v>
      </c>
      <c r="CE6" s="22">
        <f t="shared" si="9"/>
        <v>84.39</v>
      </c>
      <c r="CF6" s="22" t="str">
        <f t="shared" si="9"/>
        <v>-</v>
      </c>
      <c r="CG6" s="22" t="str">
        <f t="shared" si="9"/>
        <v>-</v>
      </c>
      <c r="CH6" s="22" t="str">
        <f t="shared" si="9"/>
        <v>-</v>
      </c>
      <c r="CI6" s="22" t="str">
        <f t="shared" si="9"/>
        <v>-</v>
      </c>
      <c r="CJ6" s="22">
        <f t="shared" si="9"/>
        <v>448.81</v>
      </c>
      <c r="CK6" s="21" t="str">
        <f>IF(CK7="","",IF(CK7="-","【-】","【"&amp;SUBSTITUTE(TEXT(CK7,"#,##0.00"),"-","△")&amp;"】"))</f>
        <v>【285.48】</v>
      </c>
      <c r="CL6" s="22" t="str">
        <f>IF(CL7="",NA(),CL7)</f>
        <v>-</v>
      </c>
      <c r="CM6" s="22" t="str">
        <f t="shared" ref="CM6:CU6" si="10">IF(CM7="",NA(),CM7)</f>
        <v>-</v>
      </c>
      <c r="CN6" s="22" t="str">
        <f t="shared" si="10"/>
        <v>-</v>
      </c>
      <c r="CO6" s="22" t="str">
        <f t="shared" si="10"/>
        <v>-</v>
      </c>
      <c r="CP6" s="22">
        <f t="shared" si="10"/>
        <v>57.2</v>
      </c>
      <c r="CQ6" s="22" t="str">
        <f t="shared" si="10"/>
        <v>-</v>
      </c>
      <c r="CR6" s="22" t="str">
        <f t="shared" si="10"/>
        <v>-</v>
      </c>
      <c r="CS6" s="22" t="str">
        <f t="shared" si="10"/>
        <v>-</v>
      </c>
      <c r="CT6" s="22" t="str">
        <f t="shared" si="10"/>
        <v>-</v>
      </c>
      <c r="CU6" s="22">
        <f t="shared" si="10"/>
        <v>52.39</v>
      </c>
      <c r="CV6" s="21" t="str">
        <f>IF(CV7="","",IF(CV7="-","【-】","【"&amp;SUBSTITUTE(TEXT(CV7,"#,##0.00"),"-","△")&amp;"】"))</f>
        <v>【53.73】</v>
      </c>
      <c r="CW6" s="22" t="str">
        <f>IF(CW7="",NA(),CW7)</f>
        <v>-</v>
      </c>
      <c r="CX6" s="22" t="str">
        <f t="shared" ref="CX6:DF6" si="11">IF(CX7="",NA(),CX7)</f>
        <v>-</v>
      </c>
      <c r="CY6" s="22" t="str">
        <f t="shared" si="11"/>
        <v>-</v>
      </c>
      <c r="CZ6" s="22" t="str">
        <f t="shared" si="11"/>
        <v>-</v>
      </c>
      <c r="DA6" s="22">
        <f t="shared" si="11"/>
        <v>74.84</v>
      </c>
      <c r="DB6" s="22" t="str">
        <f t="shared" si="11"/>
        <v>-</v>
      </c>
      <c r="DC6" s="22" t="str">
        <f t="shared" si="11"/>
        <v>-</v>
      </c>
      <c r="DD6" s="22" t="str">
        <f t="shared" si="11"/>
        <v>-</v>
      </c>
      <c r="DE6" s="22" t="str">
        <f t="shared" si="11"/>
        <v>-</v>
      </c>
      <c r="DF6" s="22">
        <f t="shared" si="11"/>
        <v>63.38</v>
      </c>
      <c r="DG6" s="21" t="str">
        <f>IF(DG7="","",IF(DG7="-","【-】","【"&amp;SUBSTITUTE(TEXT(DG7,"#,##0.00"),"-","△")&amp;"】"))</f>
        <v>【71.52】</v>
      </c>
      <c r="DH6" s="22" t="str">
        <f>IF(DH7="",NA(),DH7)</f>
        <v>-</v>
      </c>
      <c r="DI6" s="22" t="str">
        <f t="shared" ref="DI6:DQ6" si="12">IF(DI7="",NA(),DI7)</f>
        <v>-</v>
      </c>
      <c r="DJ6" s="22" t="str">
        <f t="shared" si="12"/>
        <v>-</v>
      </c>
      <c r="DK6" s="22" t="str">
        <f t="shared" si="12"/>
        <v>-</v>
      </c>
      <c r="DL6" s="22">
        <f t="shared" si="12"/>
        <v>71.61</v>
      </c>
      <c r="DM6" s="22" t="str">
        <f t="shared" si="12"/>
        <v>-</v>
      </c>
      <c r="DN6" s="22" t="str">
        <f t="shared" si="12"/>
        <v>-</v>
      </c>
      <c r="DO6" s="22" t="str">
        <f t="shared" si="12"/>
        <v>-</v>
      </c>
      <c r="DP6" s="22" t="str">
        <f t="shared" si="12"/>
        <v>-</v>
      </c>
      <c r="DQ6" s="22">
        <f t="shared" si="12"/>
        <v>24.27</v>
      </c>
      <c r="DR6" s="21" t="str">
        <f>IF(DR7="","",IF(DR7="-","【-】","【"&amp;SUBSTITUTE(TEXT(DR7,"#,##0.00"),"-","△")&amp;"】"))</f>
        <v>【38.43】</v>
      </c>
      <c r="DS6" s="22" t="str">
        <f>IF(DS7="",NA(),DS7)</f>
        <v>-</v>
      </c>
      <c r="DT6" s="22" t="str">
        <f t="shared" ref="DT6:EB6" si="13">IF(DT7="",NA(),DT7)</f>
        <v>-</v>
      </c>
      <c r="DU6" s="22" t="str">
        <f t="shared" si="13"/>
        <v>-</v>
      </c>
      <c r="DV6" s="22" t="str">
        <f t="shared" si="13"/>
        <v>-</v>
      </c>
      <c r="DW6" s="22">
        <f t="shared" si="13"/>
        <v>38.64</v>
      </c>
      <c r="DX6" s="22" t="str">
        <f t="shared" si="13"/>
        <v>-</v>
      </c>
      <c r="DY6" s="22" t="str">
        <f t="shared" si="13"/>
        <v>-</v>
      </c>
      <c r="DZ6" s="22" t="str">
        <f t="shared" si="13"/>
        <v>-</v>
      </c>
      <c r="EA6" s="22" t="str">
        <f t="shared" si="13"/>
        <v>-</v>
      </c>
      <c r="EB6" s="22">
        <f t="shared" si="13"/>
        <v>12.77</v>
      </c>
      <c r="EC6" s="21" t="str">
        <f>IF(EC7="","",IF(EC7="-","【-】","【"&amp;SUBSTITUTE(TEXT(EC7,"#,##0.00"),"-","△")&amp;"】"))</f>
        <v>【19.16】</v>
      </c>
      <c r="ED6" s="22" t="str">
        <f>IF(ED7="",NA(),ED7)</f>
        <v>-</v>
      </c>
      <c r="EE6" s="22" t="str">
        <f t="shared" ref="EE6:EM6" si="14">IF(EE7="",NA(),EE7)</f>
        <v>-</v>
      </c>
      <c r="EF6" s="22" t="str">
        <f t="shared" si="14"/>
        <v>-</v>
      </c>
      <c r="EG6" s="22" t="str">
        <f t="shared" si="14"/>
        <v>-</v>
      </c>
      <c r="EH6" s="21">
        <f t="shared" si="14"/>
        <v>0</v>
      </c>
      <c r="EI6" s="22" t="str">
        <f t="shared" si="14"/>
        <v>-</v>
      </c>
      <c r="EJ6" s="22" t="str">
        <f t="shared" si="14"/>
        <v>-</v>
      </c>
      <c r="EK6" s="22" t="str">
        <f t="shared" si="14"/>
        <v>-</v>
      </c>
      <c r="EL6" s="22" t="str">
        <f t="shared" si="14"/>
        <v>-</v>
      </c>
      <c r="EM6" s="22">
        <f t="shared" si="14"/>
        <v>0.88</v>
      </c>
      <c r="EN6" s="21" t="str">
        <f>IF(EN7="","",IF(EN7="-","【-】","【"&amp;SUBSTITUTE(TEXT(EN7,"#,##0.00"),"-","△")&amp;"】"))</f>
        <v>【0.49】</v>
      </c>
    </row>
    <row r="7" spans="1:144" s="23" customFormat="1" x14ac:dyDescent="0.15">
      <c r="A7" s="15"/>
      <c r="B7" s="24">
        <v>2023</v>
      </c>
      <c r="C7" s="24">
        <v>313289</v>
      </c>
      <c r="D7" s="24">
        <v>46</v>
      </c>
      <c r="E7" s="24">
        <v>1</v>
      </c>
      <c r="F7" s="24">
        <v>0</v>
      </c>
      <c r="G7" s="24">
        <v>5</v>
      </c>
      <c r="H7" s="24" t="s">
        <v>93</v>
      </c>
      <c r="I7" s="24" t="s">
        <v>94</v>
      </c>
      <c r="J7" s="24" t="s">
        <v>95</v>
      </c>
      <c r="K7" s="24" t="s">
        <v>96</v>
      </c>
      <c r="L7" s="24" t="s">
        <v>97</v>
      </c>
      <c r="M7" s="24" t="s">
        <v>98</v>
      </c>
      <c r="N7" s="25" t="s">
        <v>99</v>
      </c>
      <c r="O7" s="25">
        <v>95.06</v>
      </c>
      <c r="P7" s="25">
        <v>28.78</v>
      </c>
      <c r="Q7" s="25">
        <v>1660</v>
      </c>
      <c r="R7" s="25">
        <v>6257</v>
      </c>
      <c r="S7" s="25">
        <v>224.7</v>
      </c>
      <c r="T7" s="25">
        <v>27.85</v>
      </c>
      <c r="U7" s="25">
        <v>1781</v>
      </c>
      <c r="V7" s="25">
        <v>2.8</v>
      </c>
      <c r="W7" s="25">
        <v>636.07000000000005</v>
      </c>
      <c r="X7" s="25" t="s">
        <v>99</v>
      </c>
      <c r="Y7" s="25" t="s">
        <v>99</v>
      </c>
      <c r="Z7" s="25" t="s">
        <v>99</v>
      </c>
      <c r="AA7" s="25" t="s">
        <v>99</v>
      </c>
      <c r="AB7" s="25">
        <v>84.73</v>
      </c>
      <c r="AC7" s="25" t="s">
        <v>99</v>
      </c>
      <c r="AD7" s="25" t="s">
        <v>99</v>
      </c>
      <c r="AE7" s="25" t="s">
        <v>99</v>
      </c>
      <c r="AF7" s="25" t="s">
        <v>99</v>
      </c>
      <c r="AG7" s="25">
        <v>103.12</v>
      </c>
      <c r="AH7" s="25">
        <v>103.05</v>
      </c>
      <c r="AI7" s="25" t="s">
        <v>99</v>
      </c>
      <c r="AJ7" s="25" t="s">
        <v>99</v>
      </c>
      <c r="AK7" s="25" t="s">
        <v>99</v>
      </c>
      <c r="AL7" s="25" t="s">
        <v>99</v>
      </c>
      <c r="AM7" s="25">
        <v>82.44</v>
      </c>
      <c r="AN7" s="25" t="s">
        <v>99</v>
      </c>
      <c r="AO7" s="25" t="s">
        <v>99</v>
      </c>
      <c r="AP7" s="25" t="s">
        <v>99</v>
      </c>
      <c r="AQ7" s="25" t="s">
        <v>99</v>
      </c>
      <c r="AR7" s="25">
        <v>101.46</v>
      </c>
      <c r="AS7" s="25">
        <v>30.22</v>
      </c>
      <c r="AT7" s="25" t="s">
        <v>99</v>
      </c>
      <c r="AU7" s="25" t="s">
        <v>99</v>
      </c>
      <c r="AV7" s="25" t="s">
        <v>99</v>
      </c>
      <c r="AW7" s="25" t="s">
        <v>99</v>
      </c>
      <c r="AX7" s="25">
        <v>87.33</v>
      </c>
      <c r="AY7" s="25" t="s">
        <v>99</v>
      </c>
      <c r="AZ7" s="25" t="s">
        <v>99</v>
      </c>
      <c r="BA7" s="25" t="s">
        <v>99</v>
      </c>
      <c r="BB7" s="25" t="s">
        <v>99</v>
      </c>
      <c r="BC7" s="25">
        <v>112.37</v>
      </c>
      <c r="BD7" s="25">
        <v>179.3</v>
      </c>
      <c r="BE7" s="25" t="s">
        <v>99</v>
      </c>
      <c r="BF7" s="25" t="s">
        <v>99</v>
      </c>
      <c r="BG7" s="25" t="s">
        <v>99</v>
      </c>
      <c r="BH7" s="25" t="s">
        <v>99</v>
      </c>
      <c r="BI7" s="25">
        <v>255.28</v>
      </c>
      <c r="BJ7" s="25" t="s">
        <v>99</v>
      </c>
      <c r="BK7" s="25" t="s">
        <v>99</v>
      </c>
      <c r="BL7" s="25" t="s">
        <v>99</v>
      </c>
      <c r="BM7" s="25" t="s">
        <v>99</v>
      </c>
      <c r="BN7" s="25">
        <v>1364.2</v>
      </c>
      <c r="BO7" s="25">
        <v>1042.45</v>
      </c>
      <c r="BP7" s="25" t="s">
        <v>99</v>
      </c>
      <c r="BQ7" s="25" t="s">
        <v>99</v>
      </c>
      <c r="BR7" s="25" t="s">
        <v>99</v>
      </c>
      <c r="BS7" s="25" t="s">
        <v>99</v>
      </c>
      <c r="BT7" s="25">
        <v>35.22</v>
      </c>
      <c r="BU7" s="25" t="s">
        <v>99</v>
      </c>
      <c r="BV7" s="25" t="s">
        <v>99</v>
      </c>
      <c r="BW7" s="25" t="s">
        <v>99</v>
      </c>
      <c r="BX7" s="25" t="s">
        <v>99</v>
      </c>
      <c r="BY7" s="25">
        <v>38.58</v>
      </c>
      <c r="BZ7" s="25">
        <v>57.74</v>
      </c>
      <c r="CA7" s="25" t="s">
        <v>99</v>
      </c>
      <c r="CB7" s="25" t="s">
        <v>99</v>
      </c>
      <c r="CC7" s="25" t="s">
        <v>99</v>
      </c>
      <c r="CD7" s="25" t="s">
        <v>99</v>
      </c>
      <c r="CE7" s="25">
        <v>84.39</v>
      </c>
      <c r="CF7" s="25" t="s">
        <v>99</v>
      </c>
      <c r="CG7" s="25" t="s">
        <v>99</v>
      </c>
      <c r="CH7" s="25" t="s">
        <v>99</v>
      </c>
      <c r="CI7" s="25" t="s">
        <v>99</v>
      </c>
      <c r="CJ7" s="25">
        <v>448.81</v>
      </c>
      <c r="CK7" s="25">
        <v>285.48</v>
      </c>
      <c r="CL7" s="25" t="s">
        <v>99</v>
      </c>
      <c r="CM7" s="25" t="s">
        <v>99</v>
      </c>
      <c r="CN7" s="25" t="s">
        <v>99</v>
      </c>
      <c r="CO7" s="25" t="s">
        <v>99</v>
      </c>
      <c r="CP7" s="25">
        <v>57.2</v>
      </c>
      <c r="CQ7" s="25" t="s">
        <v>99</v>
      </c>
      <c r="CR7" s="25" t="s">
        <v>99</v>
      </c>
      <c r="CS7" s="25" t="s">
        <v>99</v>
      </c>
      <c r="CT7" s="25" t="s">
        <v>99</v>
      </c>
      <c r="CU7" s="25">
        <v>52.39</v>
      </c>
      <c r="CV7" s="25">
        <v>53.73</v>
      </c>
      <c r="CW7" s="25" t="s">
        <v>99</v>
      </c>
      <c r="CX7" s="25" t="s">
        <v>99</v>
      </c>
      <c r="CY7" s="25" t="s">
        <v>99</v>
      </c>
      <c r="CZ7" s="25" t="s">
        <v>99</v>
      </c>
      <c r="DA7" s="25">
        <v>74.84</v>
      </c>
      <c r="DB7" s="25" t="s">
        <v>99</v>
      </c>
      <c r="DC7" s="25" t="s">
        <v>99</v>
      </c>
      <c r="DD7" s="25" t="s">
        <v>99</v>
      </c>
      <c r="DE7" s="25" t="s">
        <v>99</v>
      </c>
      <c r="DF7" s="25">
        <v>63.38</v>
      </c>
      <c r="DG7" s="25">
        <v>71.52</v>
      </c>
      <c r="DH7" s="25" t="s">
        <v>99</v>
      </c>
      <c r="DI7" s="25" t="s">
        <v>99</v>
      </c>
      <c r="DJ7" s="25" t="s">
        <v>99</v>
      </c>
      <c r="DK7" s="25" t="s">
        <v>99</v>
      </c>
      <c r="DL7" s="25">
        <v>71.61</v>
      </c>
      <c r="DM7" s="25" t="s">
        <v>99</v>
      </c>
      <c r="DN7" s="25" t="s">
        <v>99</v>
      </c>
      <c r="DO7" s="25" t="s">
        <v>99</v>
      </c>
      <c r="DP7" s="25" t="s">
        <v>99</v>
      </c>
      <c r="DQ7" s="25">
        <v>24.27</v>
      </c>
      <c r="DR7" s="25">
        <v>38.43</v>
      </c>
      <c r="DS7" s="25" t="s">
        <v>99</v>
      </c>
      <c r="DT7" s="25" t="s">
        <v>99</v>
      </c>
      <c r="DU7" s="25" t="s">
        <v>99</v>
      </c>
      <c r="DV7" s="25" t="s">
        <v>99</v>
      </c>
      <c r="DW7" s="25">
        <v>38.64</v>
      </c>
      <c r="DX7" s="25" t="s">
        <v>99</v>
      </c>
      <c r="DY7" s="25" t="s">
        <v>99</v>
      </c>
      <c r="DZ7" s="25" t="s">
        <v>99</v>
      </c>
      <c r="EA7" s="25" t="s">
        <v>99</v>
      </c>
      <c r="EB7" s="25">
        <v>12.77</v>
      </c>
      <c r="EC7" s="25">
        <v>19.16</v>
      </c>
      <c r="ED7" s="25" t="s">
        <v>99</v>
      </c>
      <c r="EE7" s="25" t="s">
        <v>99</v>
      </c>
      <c r="EF7" s="25" t="s">
        <v>99</v>
      </c>
      <c r="EG7" s="25" t="s">
        <v>99</v>
      </c>
      <c r="EH7" s="25">
        <v>0</v>
      </c>
      <c r="EI7" s="25" t="s">
        <v>99</v>
      </c>
      <c r="EJ7" s="25" t="s">
        <v>99</v>
      </c>
      <c r="EK7" s="25" t="s">
        <v>99</v>
      </c>
      <c r="EL7" s="25" t="s">
        <v>99</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岡本 康誠</cp:lastModifiedBy>
  <dcterms:created xsi:type="dcterms:W3CDTF">2025-01-24T06:52:59Z</dcterms:created>
  <dcterms:modified xsi:type="dcterms:W3CDTF">2025-02-03T09:04:40Z</dcterms:modified>
  <cp:category/>
</cp:coreProperties>
</file>