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hizu536\Desktop\tidutyouteisyutu\"/>
    </mc:Choice>
  </mc:AlternateContent>
  <xr:revisionPtr revIDLastSave="0" documentId="13_ncr:1_{C5FA9AFE-61C2-4471-899B-2C2F1456267A}" xr6:coauthVersionLast="47" xr6:coauthVersionMax="47" xr10:uidLastSave="{00000000-0000-0000-0000-000000000000}"/>
  <workbookProtection workbookAlgorithmName="SHA-512" workbookHashValue="jttRer7QSojsV/egc3i75dqhEFih3pV1ub/F32giVasSqvIOGflrPrfSVyvU48EHHu3xwlkjbwbkv52q2uDx9g==" workbookSaltValue="eBF6bqLgBdJ/5IaW3k6Y5Q=="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AD10" i="4"/>
  <c r="P10" i="4"/>
  <c r="B10" i="4"/>
  <c r="AD8" i="4"/>
  <c r="W8" i="4"/>
  <c r="B8" i="4"/>
  <c r="B6"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<sst xmlns="http://schemas.openxmlformats.org/spreadsheetml/2006/main" count="319" uniqueCount="116">
  <si>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</si>
  <si>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</si>
  <si>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</si>
  <si>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</si>
  <si>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</si>
  <si>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</si>
  <si>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</si>
  <si>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</si>
  <si>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</si>
  <si>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</si>
  <si>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</si>
  <si>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</si>
  <si>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</si>
  <si>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</si>
  <si>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</si>
  <si>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</si>
  <si>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</si>
  <si>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</si>
  <si>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</si>
  <si>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</si>
  <si>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</si>
  <si>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</si>
  <si>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</si>
  <si>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</si>
  <si>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</si>
  <si>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</si>
  <si>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</si>
  <si>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</si>
  <si>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</si>
  <si>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</si>
  <si>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</si>
  <si>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</si>
  <si>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</si>
  <si>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</si>
  <si>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</si>
  <si>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</si>
  <si>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</si>
  <si>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</si>
  <si>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</si>
  <si>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</si>
  <si>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</si>
  <si>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</si>
  <si>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</si>
  <si>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</si>
  <si>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</si>
  <si>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</si>
  <si>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</si>
  <si>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</si>
  <si>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</si>
  <si>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</si>
  <si>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</si>
  <si>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</si>
  <si>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</si>
  <si>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</si>
  <si>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</si>
  <si>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</si>
  <si>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</si>
  <si>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</si>
  <si>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</si>
  <si>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</si>
  <si>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</si>
  <si>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</si>
  <si>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</si>
  <si>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</si>
  <si>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</si>
  <si>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</si>
  <si>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</si>
  <si>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</si>
  <si>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</si>
  <si>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</si>
  <si>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</si>
  <si>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</si>
  <si>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</si>
  <si>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</si>
  <si>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</si>
  <si>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</si>
  <si>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</si>
  <si>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</si>
  <si>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</si>
  <si>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</si>
  <si>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</si>
  <si>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</si>
  <si>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</si>
  <si>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</si>
  <si>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</si>
  <si>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</si>
  <si>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</si>
  <si>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</si>
  <si>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</si>
  <si>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</si>
  <si>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</si>
  <si>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</si>
  <si>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</si>
  <si>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</si>
  <si>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</si>
  <si>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</si>
  <si>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智頭町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</si>
  <si>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</si>
  <si>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</si>
  <si>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</si>
  <si>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</si>
  <si>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</si>
  <si>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</si>
  <si>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</si>
  <si>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</si>
  <si>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</si>
  <si>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</si>
  <si>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</si>
  <si>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</si>
  <si>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</si>
  <si>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</si>
  <si>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</si>
  <si>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</si>
  <si>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経常収支比率については100％を超えているが、収益のほとんどは一般会計繰入金によるもので、営業収益で賄われている比率は低くなる。
　流動比率については、今後も企債借入を行って事業運営を行っていく予定であるため、低下することが予想される。
　経費回収率については、今後も人口減少が見込まれ、下水道使用料による収入が減少する一方、物価高等による委託料･修繕料などの支出が増加することが見込まれるため、100％を超えることは難しい。
　施設利用率については、類似団体平均値より高い数値となっている。
　水洗化率については類似団体平均値よりも低い数値となっているため、水洗化率向上の取り組みが必要であると考えている。
　今後も、健全性・効率性を維持していきたい。</t>
    <phoneticPr fontId="4"/>
  </si>
  <si>
    <t>　有形固定資産減価償却率については、類似団体と比べ老朽化が進んでいる状態である。
　老朽化は避けられない課題であり、財政を考慮しながら更新を計画していきたい。</t>
    <phoneticPr fontId="4"/>
  </si>
  <si>
    <t>　今年度から法適用に移行したことで、昨年までの分析内容と大きく変わった。
　その結果、類似団体と比較し全体的に平均より低い傾向となった。
　今後も老朽化の更新等を視野に入れ適切な施設の維持管理に努めていきたい。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</si>
</sst>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A6A-4D64-AA0A-A034E500773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EA6A-4D64-AA0A-A034E500773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49.05</c:v>
                </c:pt>
              </c:numCache>
            </c:numRef>
          </c:val>
          <c:extLst>
            <c:ext xmlns:c16="http://schemas.microsoft.com/office/drawing/2014/chart" uri="{C3380CC4-5D6E-409C-BE32-E72D297353CC}">
              <c16:uniqueId val="{00000000-6706-47D9-9EFD-4C53C1F4D39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42.09</c:v>
                </c:pt>
              </c:numCache>
            </c:numRef>
          </c:val>
          <c:smooth val="0"/>
          <c:extLst>
            <c:ext xmlns:c16="http://schemas.microsoft.com/office/drawing/2014/chart" uri="{C3380CC4-5D6E-409C-BE32-E72D297353CC}">
              <c16:uniqueId val="{00000001-6706-47D9-9EFD-4C53C1F4D39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80.77</c:v>
                </c:pt>
              </c:numCache>
            </c:numRef>
          </c:val>
          <c:extLst>
            <c:ext xmlns:c16="http://schemas.microsoft.com/office/drawing/2014/chart" uri="{C3380CC4-5D6E-409C-BE32-E72D297353CC}">
              <c16:uniqueId val="{00000000-7F62-477C-8428-07BD5B52A2F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84.73</c:v>
                </c:pt>
              </c:numCache>
            </c:numRef>
          </c:val>
          <c:smooth val="0"/>
          <c:extLst>
            <c:ext xmlns:c16="http://schemas.microsoft.com/office/drawing/2014/chart" uri="{C3380CC4-5D6E-409C-BE32-E72D297353CC}">
              <c16:uniqueId val="{00000001-7F62-477C-8428-07BD5B52A2F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101.98</c:v>
                </c:pt>
              </c:numCache>
            </c:numRef>
          </c:val>
          <c:extLst>
            <c:ext xmlns:c16="http://schemas.microsoft.com/office/drawing/2014/chart" uri="{C3380CC4-5D6E-409C-BE32-E72D297353CC}">
              <c16:uniqueId val="{00000000-EAD7-43C6-A757-101BE742752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107.11</c:v>
                </c:pt>
              </c:numCache>
            </c:numRef>
          </c:val>
          <c:smooth val="0"/>
          <c:extLst>
            <c:ext xmlns:c16="http://schemas.microsoft.com/office/drawing/2014/chart" uri="{C3380CC4-5D6E-409C-BE32-E72D297353CC}">
              <c16:uniqueId val="{00000001-EAD7-43C6-A757-101BE742752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47.91</c:v>
                </c:pt>
              </c:numCache>
            </c:numRef>
          </c:val>
          <c:extLst>
            <c:ext xmlns:c16="http://schemas.microsoft.com/office/drawing/2014/chart" uri="{C3380CC4-5D6E-409C-BE32-E72D297353CC}">
              <c16:uniqueId val="{00000000-92BA-42B7-9FA7-6A74DC3CD8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26.77</c:v>
                </c:pt>
              </c:numCache>
            </c:numRef>
          </c:val>
          <c:smooth val="0"/>
          <c:extLst>
            <c:ext xmlns:c16="http://schemas.microsoft.com/office/drawing/2014/chart" uri="{C3380CC4-5D6E-409C-BE32-E72D297353CC}">
              <c16:uniqueId val="{00000001-92BA-42B7-9FA7-6A74DC3CD8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DB9-404B-AA2E-BB3947AA77C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9DB9-404B-AA2E-BB3947AA77C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6BA-4E15-A225-4C441040B3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69.540000000000006</c:v>
                </c:pt>
              </c:numCache>
            </c:numRef>
          </c:val>
          <c:smooth val="0"/>
          <c:extLst>
            <c:ext xmlns:c16="http://schemas.microsoft.com/office/drawing/2014/chart" uri="{C3380CC4-5D6E-409C-BE32-E72D297353CC}">
              <c16:uniqueId val="{00000001-96BA-4E15-A225-4C441040B3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21.46</c:v>
                </c:pt>
              </c:numCache>
            </c:numRef>
          </c:val>
          <c:extLst>
            <c:ext xmlns:c16="http://schemas.microsoft.com/office/drawing/2014/chart" uri="{C3380CC4-5D6E-409C-BE32-E72D297353CC}">
              <c16:uniqueId val="{00000000-C7C5-4BCB-9DF2-D2F96C30AE9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50.63</c:v>
                </c:pt>
              </c:numCache>
            </c:numRef>
          </c:val>
          <c:smooth val="0"/>
          <c:extLst>
            <c:ext xmlns:c16="http://schemas.microsoft.com/office/drawing/2014/chart" uri="{C3380CC4-5D6E-409C-BE32-E72D297353CC}">
              <c16:uniqueId val="{00000001-C7C5-4BCB-9DF2-D2F96C30AE9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384.54</c:v>
                </c:pt>
              </c:numCache>
            </c:numRef>
          </c:val>
          <c:extLst>
            <c:ext xmlns:c16="http://schemas.microsoft.com/office/drawing/2014/chart" uri="{C3380CC4-5D6E-409C-BE32-E72D297353CC}">
              <c16:uniqueId val="{00000000-8C71-4E15-AE08-CBE85BEFC1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1168.69</c:v>
                </c:pt>
              </c:numCache>
            </c:numRef>
          </c:val>
          <c:smooth val="0"/>
          <c:extLst>
            <c:ext xmlns:c16="http://schemas.microsoft.com/office/drawing/2014/chart" uri="{C3380CC4-5D6E-409C-BE32-E72D297353CC}">
              <c16:uniqueId val="{00000001-8C71-4E15-AE08-CBE85BEFC1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32.11</c:v>
                </c:pt>
              </c:numCache>
            </c:numRef>
          </c:val>
          <c:extLst>
            <c:ext xmlns:c16="http://schemas.microsoft.com/office/drawing/2014/chart" uri="{C3380CC4-5D6E-409C-BE32-E72D297353CC}">
              <c16:uniqueId val="{00000000-06EA-48E3-8BB3-00772F99C2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70.709999999999994</c:v>
                </c:pt>
              </c:numCache>
            </c:numRef>
          </c:val>
          <c:smooth val="0"/>
          <c:extLst>
            <c:ext xmlns:c16="http://schemas.microsoft.com/office/drawing/2014/chart" uri="{C3380CC4-5D6E-409C-BE32-E72D297353CC}">
              <c16:uniqueId val="{00000001-06EA-48E3-8BB3-00772F99C2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581.80999999999995</c:v>
                </c:pt>
              </c:numCache>
            </c:numRef>
          </c:val>
          <c:extLst>
            <c:ext xmlns:c16="http://schemas.microsoft.com/office/drawing/2014/chart" uri="{C3380CC4-5D6E-409C-BE32-E72D297353CC}">
              <c16:uniqueId val="{00000000-A859-43B6-A640-FB5925BAFAB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233.15</c:v>
                </c:pt>
              </c:numCache>
            </c:numRef>
          </c:val>
          <c:smooth val="0"/>
          <c:extLst>
            <c:ext xmlns:c16="http://schemas.microsoft.com/office/drawing/2014/chart" uri="{C3380CC4-5D6E-409C-BE32-E72D297353CC}">
              <c16:uniqueId val="{00000001-A859-43B6-A640-FB5925BAFAB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鳥取県　智頭町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6257</v>
      </c>
      <c r="AM8" s="36"/>
      <c r="AN8" s="36"/>
      <c r="AO8" s="36"/>
      <c r="AP8" s="36"/>
      <c r="AQ8" s="36"/>
      <c r="AR8" s="36"/>
      <c r="AS8" s="36"/>
      <c r="AT8" s="37">
        <f>データ!T6</f>
        <v>224.7</v>
      </c>
      <c r="AU8" s="37"/>
      <c r="AV8" s="37"/>
      <c r="AW8" s="37"/>
      <c r="AX8" s="37"/>
      <c r="AY8" s="37"/>
      <c r="AZ8" s="37"/>
      <c r="BA8" s="37"/>
      <c r="BB8" s="37">
        <f>データ!U6</f>
        <v>27.85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60.75</v>
      </c>
      <c r="J10" s="37"/>
      <c r="K10" s="37"/>
      <c r="L10" s="37"/>
      <c r="M10" s="37"/>
      <c r="N10" s="37"/>
      <c r="O10" s="37"/>
      <c r="P10" s="37">
        <f>データ!P6</f>
        <v>48.39</v>
      </c>
      <c r="Q10" s="37"/>
      <c r="R10" s="37"/>
      <c r="S10" s="37"/>
      <c r="T10" s="37"/>
      <c r="U10" s="37"/>
      <c r="V10" s="37"/>
      <c r="W10" s="37">
        <f>データ!Q6</f>
        <v>100</v>
      </c>
      <c r="X10" s="37"/>
      <c r="Y10" s="37"/>
      <c r="Z10" s="37"/>
      <c r="AA10" s="37"/>
      <c r="AB10" s="37"/>
      <c r="AC10" s="37"/>
      <c r="AD10" s="36">
        <f>データ!R6</f>
        <v>4320</v>
      </c>
      <c r="AE10" s="36"/>
      <c r="AF10" s="36"/>
      <c r="AG10" s="36"/>
      <c r="AH10" s="36"/>
      <c r="AI10" s="36"/>
      <c r="AJ10" s="36"/>
      <c r="AK10" s="2"/>
      <c r="AL10" s="36">
        <f>データ!V6</f>
        <v>2995</v>
      </c>
      <c r="AM10" s="36"/>
      <c r="AN10" s="36"/>
      <c r="AO10" s="36"/>
      <c r="AP10" s="36"/>
      <c r="AQ10" s="36"/>
      <c r="AR10" s="36"/>
      <c r="AS10" s="36"/>
      <c r="AT10" s="37">
        <f>データ!W6</f>
        <v>1.24</v>
      </c>
      <c r="AU10" s="37"/>
      <c r="AV10" s="37"/>
      <c r="AW10" s="37"/>
      <c r="AX10" s="37"/>
      <c r="AY10" s="37"/>
      <c r="AZ10" s="37"/>
      <c r="BA10" s="37"/>
      <c r="BB10" s="37">
        <f>データ!X6</f>
        <v>2415.3200000000002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WmRH1QqQYHrLiabeRdJhnf/T5oUSOLMk+9DrlUfKt+tS8waLHNaNtql4M72i1GFkmgqCfjqjlvxBHnsHXWL+Cw==" saltValue="HZumbDwH2B2OxFJTiY0Yi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313289</v>
      </c>
      <c r="D6" s="19">
        <f t="shared" si="3"/>
        <v>46</v>
      </c>
      <c r="E6" s="19">
        <f t="shared" si="3"/>
        <v>17</v>
      </c>
      <c r="F6" s="19">
        <f t="shared" si="3"/>
        <v>4</v>
      </c>
      <c r="G6" s="19">
        <f t="shared" si="3"/>
        <v>0</v>
      </c>
      <c r="H6" s="19" t="str">
        <f t="shared" si="3"/>
        <v>鳥取県　智頭町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60.75</v>
      </c>
      <c r="P6" s="20">
        <f t="shared" si="3"/>
        <v>48.39</v>
      </c>
      <c r="Q6" s="20">
        <f t="shared" si="3"/>
        <v>100</v>
      </c>
      <c r="R6" s="20">
        <f t="shared" si="3"/>
        <v>4320</v>
      </c>
      <c r="S6" s="20">
        <f t="shared" si="3"/>
        <v>6257</v>
      </c>
      <c r="T6" s="20">
        <f t="shared" si="3"/>
        <v>224.7</v>
      </c>
      <c r="U6" s="20">
        <f t="shared" si="3"/>
        <v>27.85</v>
      </c>
      <c r="V6" s="20">
        <f t="shared" si="3"/>
        <v>2995</v>
      </c>
      <c r="W6" s="20">
        <f t="shared" si="3"/>
        <v>1.24</v>
      </c>
      <c r="X6" s="20">
        <f t="shared" si="3"/>
        <v>2415.3200000000002</v>
      </c>
      <c r="Y6" s="21" t="str">
        <f>IF(Y7="",NA(),Y7)</f>
        <v>-</v>
      </c>
      <c r="Z6" s="21" t="str">
        <f t="shared" ref="Z6:AH6" si="4">IF(Z7="",NA(),Z7)</f>
        <v>-</v>
      </c>
      <c r="AA6" s="21" t="str">
        <f t="shared" si="4"/>
        <v>-</v>
      </c>
      <c r="AB6" s="21" t="str">
        <f t="shared" si="4"/>
        <v>-</v>
      </c>
      <c r="AC6" s="21">
        <f t="shared" si="4"/>
        <v>101.98</v>
      </c>
      <c r="AD6" s="21" t="str">
        <f t="shared" si="4"/>
        <v>-</v>
      </c>
      <c r="AE6" s="21" t="str">
        <f t="shared" si="4"/>
        <v>-</v>
      </c>
      <c r="AF6" s="21" t="str">
        <f t="shared" si="4"/>
        <v>-</v>
      </c>
      <c r="AG6" s="21" t="str">
        <f t="shared" si="4"/>
        <v>-</v>
      </c>
      <c r="AH6" s="21">
        <f t="shared" si="4"/>
        <v>107.11</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69.540000000000006</v>
      </c>
      <c r="AT6" s="20" t="str">
        <f>IF(AT7="","",IF(AT7="-","【-】","【"&amp;SUBSTITUTE(TEXT(AT7,"#,##0.00"),"-","△")&amp;"】"))</f>
        <v>【65.73】</v>
      </c>
      <c r="AU6" s="21" t="str">
        <f>IF(AU7="",NA(),AU7)</f>
        <v>-</v>
      </c>
      <c r="AV6" s="21" t="str">
        <f t="shared" ref="AV6:BD6" si="6">IF(AV7="",NA(),AV7)</f>
        <v>-</v>
      </c>
      <c r="AW6" s="21" t="str">
        <f t="shared" si="6"/>
        <v>-</v>
      </c>
      <c r="AX6" s="21" t="str">
        <f t="shared" si="6"/>
        <v>-</v>
      </c>
      <c r="AY6" s="21">
        <f t="shared" si="6"/>
        <v>21.46</v>
      </c>
      <c r="AZ6" s="21" t="str">
        <f t="shared" si="6"/>
        <v>-</v>
      </c>
      <c r="BA6" s="21" t="str">
        <f t="shared" si="6"/>
        <v>-</v>
      </c>
      <c r="BB6" s="21" t="str">
        <f t="shared" si="6"/>
        <v>-</v>
      </c>
      <c r="BC6" s="21" t="str">
        <f t="shared" si="6"/>
        <v>-</v>
      </c>
      <c r="BD6" s="21">
        <f t="shared" si="6"/>
        <v>50.63</v>
      </c>
      <c r="BE6" s="20" t="str">
        <f>IF(BE7="","",IF(BE7="-","【-】","【"&amp;SUBSTITUTE(TEXT(BE7,"#,##0.00"),"-","△")&amp;"】"))</f>
        <v>【48.91】</v>
      </c>
      <c r="BF6" s="21" t="str">
        <f>IF(BF7="",NA(),BF7)</f>
        <v>-</v>
      </c>
      <c r="BG6" s="21" t="str">
        <f t="shared" ref="BG6:BO6" si="7">IF(BG7="",NA(),BG7)</f>
        <v>-</v>
      </c>
      <c r="BH6" s="21" t="str">
        <f t="shared" si="7"/>
        <v>-</v>
      </c>
      <c r="BI6" s="21" t="str">
        <f t="shared" si="7"/>
        <v>-</v>
      </c>
      <c r="BJ6" s="21">
        <f t="shared" si="7"/>
        <v>384.54</v>
      </c>
      <c r="BK6" s="21" t="str">
        <f t="shared" si="7"/>
        <v>-</v>
      </c>
      <c r="BL6" s="21" t="str">
        <f t="shared" si="7"/>
        <v>-</v>
      </c>
      <c r="BM6" s="21" t="str">
        <f t="shared" si="7"/>
        <v>-</v>
      </c>
      <c r="BN6" s="21" t="str">
        <f t="shared" si="7"/>
        <v>-</v>
      </c>
      <c r="BO6" s="21">
        <f t="shared" si="7"/>
        <v>1168.69</v>
      </c>
      <c r="BP6" s="20" t="str">
        <f>IF(BP7="","",IF(BP7="-","【-】","【"&amp;SUBSTITUTE(TEXT(BP7,"#,##0.00"),"-","△")&amp;"】"))</f>
        <v>【1,156.82】</v>
      </c>
      <c r="BQ6" s="21" t="str">
        <f>IF(BQ7="",NA(),BQ7)</f>
        <v>-</v>
      </c>
      <c r="BR6" s="21" t="str">
        <f t="shared" ref="BR6:BZ6" si="8">IF(BR7="",NA(),BR7)</f>
        <v>-</v>
      </c>
      <c r="BS6" s="21" t="str">
        <f t="shared" si="8"/>
        <v>-</v>
      </c>
      <c r="BT6" s="21" t="str">
        <f t="shared" si="8"/>
        <v>-</v>
      </c>
      <c r="BU6" s="21">
        <f t="shared" si="8"/>
        <v>32.11</v>
      </c>
      <c r="BV6" s="21" t="str">
        <f t="shared" si="8"/>
        <v>-</v>
      </c>
      <c r="BW6" s="21" t="str">
        <f t="shared" si="8"/>
        <v>-</v>
      </c>
      <c r="BX6" s="21" t="str">
        <f t="shared" si="8"/>
        <v>-</v>
      </c>
      <c r="BY6" s="21" t="str">
        <f t="shared" si="8"/>
        <v>-</v>
      </c>
      <c r="BZ6" s="21">
        <f t="shared" si="8"/>
        <v>70.709999999999994</v>
      </c>
      <c r="CA6" s="20" t="str">
        <f>IF(CA7="","",IF(CA7="-","【-】","【"&amp;SUBSTITUTE(TEXT(CA7,"#,##0.00"),"-","△")&amp;"】"))</f>
        <v>【75.33】</v>
      </c>
      <c r="CB6" s="21" t="str">
        <f>IF(CB7="",NA(),CB7)</f>
        <v>-</v>
      </c>
      <c r="CC6" s="21" t="str">
        <f t="shared" ref="CC6:CK6" si="9">IF(CC7="",NA(),CC7)</f>
        <v>-</v>
      </c>
      <c r="CD6" s="21" t="str">
        <f t="shared" si="9"/>
        <v>-</v>
      </c>
      <c r="CE6" s="21" t="str">
        <f t="shared" si="9"/>
        <v>-</v>
      </c>
      <c r="CF6" s="21">
        <f t="shared" si="9"/>
        <v>581.80999999999995</v>
      </c>
      <c r="CG6" s="21" t="str">
        <f t="shared" si="9"/>
        <v>-</v>
      </c>
      <c r="CH6" s="21" t="str">
        <f t="shared" si="9"/>
        <v>-</v>
      </c>
      <c r="CI6" s="21" t="str">
        <f t="shared" si="9"/>
        <v>-</v>
      </c>
      <c r="CJ6" s="21" t="str">
        <f t="shared" si="9"/>
        <v>-</v>
      </c>
      <c r="CK6" s="21">
        <f t="shared" si="9"/>
        <v>233.15</v>
      </c>
      <c r="CL6" s="20" t="str">
        <f>IF(CL7="","",IF(CL7="-","【-】","【"&amp;SUBSTITUTE(TEXT(CL7,"#,##0.00"),"-","△")&amp;"】"))</f>
        <v>【215.73】</v>
      </c>
      <c r="CM6" s="21" t="str">
        <f>IF(CM7="",NA(),CM7)</f>
        <v>-</v>
      </c>
      <c r="CN6" s="21" t="str">
        <f t="shared" ref="CN6:CV6" si="10">IF(CN7="",NA(),CN7)</f>
        <v>-</v>
      </c>
      <c r="CO6" s="21" t="str">
        <f t="shared" si="10"/>
        <v>-</v>
      </c>
      <c r="CP6" s="21" t="str">
        <f t="shared" si="10"/>
        <v>-</v>
      </c>
      <c r="CQ6" s="21">
        <f t="shared" si="10"/>
        <v>49.05</v>
      </c>
      <c r="CR6" s="21" t="str">
        <f t="shared" si="10"/>
        <v>-</v>
      </c>
      <c r="CS6" s="21" t="str">
        <f t="shared" si="10"/>
        <v>-</v>
      </c>
      <c r="CT6" s="21" t="str">
        <f t="shared" si="10"/>
        <v>-</v>
      </c>
      <c r="CU6" s="21" t="str">
        <f t="shared" si="10"/>
        <v>-</v>
      </c>
      <c r="CV6" s="21">
        <f t="shared" si="10"/>
        <v>42.09</v>
      </c>
      <c r="CW6" s="20" t="str">
        <f>IF(CW7="","",IF(CW7="-","【-】","【"&amp;SUBSTITUTE(TEXT(CW7,"#,##0.00"),"-","△")&amp;"】"))</f>
        <v>【43.28】</v>
      </c>
      <c r="CX6" s="21" t="str">
        <f>IF(CX7="",NA(),CX7)</f>
        <v>-</v>
      </c>
      <c r="CY6" s="21" t="str">
        <f t="shared" ref="CY6:DG6" si="11">IF(CY7="",NA(),CY7)</f>
        <v>-</v>
      </c>
      <c r="CZ6" s="21" t="str">
        <f t="shared" si="11"/>
        <v>-</v>
      </c>
      <c r="DA6" s="21" t="str">
        <f t="shared" si="11"/>
        <v>-</v>
      </c>
      <c r="DB6" s="21">
        <f t="shared" si="11"/>
        <v>80.77</v>
      </c>
      <c r="DC6" s="21" t="str">
        <f t="shared" si="11"/>
        <v>-</v>
      </c>
      <c r="DD6" s="21" t="str">
        <f t="shared" si="11"/>
        <v>-</v>
      </c>
      <c r="DE6" s="21" t="str">
        <f t="shared" si="11"/>
        <v>-</v>
      </c>
      <c r="DF6" s="21" t="str">
        <f t="shared" si="11"/>
        <v>-</v>
      </c>
      <c r="DG6" s="21">
        <f t="shared" si="11"/>
        <v>84.73</v>
      </c>
      <c r="DH6" s="20" t="str">
        <f>IF(DH7="","",IF(DH7="-","【-】","【"&amp;SUBSTITUTE(TEXT(DH7,"#,##0.00"),"-","△")&amp;"】"))</f>
        <v>【86.21】</v>
      </c>
      <c r="DI6" s="21" t="str">
        <f>IF(DI7="",NA(),DI7)</f>
        <v>-</v>
      </c>
      <c r="DJ6" s="21" t="str">
        <f t="shared" ref="DJ6:DR6" si="12">IF(DJ7="",NA(),DJ7)</f>
        <v>-</v>
      </c>
      <c r="DK6" s="21" t="str">
        <f t="shared" si="12"/>
        <v>-</v>
      </c>
      <c r="DL6" s="21" t="str">
        <f t="shared" si="12"/>
        <v>-</v>
      </c>
      <c r="DM6" s="21">
        <f t="shared" si="12"/>
        <v>47.91</v>
      </c>
      <c r="DN6" s="21" t="str">
        <f t="shared" si="12"/>
        <v>-</v>
      </c>
      <c r="DO6" s="21" t="str">
        <f t="shared" si="12"/>
        <v>-</v>
      </c>
      <c r="DP6" s="21" t="str">
        <f t="shared" si="12"/>
        <v>-</v>
      </c>
      <c r="DQ6" s="21" t="str">
        <f t="shared" si="12"/>
        <v>-</v>
      </c>
      <c r="DR6" s="21">
        <f t="shared" si="12"/>
        <v>26.77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7.0000000000000007E-2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【0.11】</v>
      </c>
    </row>
    <row r="7" spans="1:148" s="22" customFormat="1" x14ac:dyDescent="0.15">
      <c r="A7" s="14"/>
      <c r="B7" s="23">
        <v>2023</v>
      </c>
      <c r="C7" s="23">
        <v>313289</v>
      </c>
      <c r="D7" s="23">
        <v>46</v>
      </c>
      <c r="E7" s="23">
        <v>17</v>
      </c>
      <c r="F7" s="23">
        <v>4</v>
      </c>
      <c r="G7" s="23">
        <v>0</v>
      </c>
      <c r="H7" s="23" t="s">
        <v>96</v>
      </c>
      <c r="I7" s="23" t="s">
        <v>97</v>
      </c>
      <c r="J7" s="23" t="s">
        <v>98</v>
      </c>
      <c r="K7" s="23" t="s">
        <v>99</v>
      </c>
      <c r="L7" s="23" t="s">
        <v>100</v>
      </c>
      <c r="M7" s="23" t="s">
        <v>101</v>
      </c>
      <c r="N7" s="24" t="s">
        <v>102</v>
      </c>
      <c r="O7" s="24">
        <v>60.75</v>
      </c>
      <c r="P7" s="24">
        <v>48.39</v>
      </c>
      <c r="Q7" s="24">
        <v>100</v>
      </c>
      <c r="R7" s="24">
        <v>4320</v>
      </c>
      <c r="S7" s="24">
        <v>6257</v>
      </c>
      <c r="T7" s="24">
        <v>224.7</v>
      </c>
      <c r="U7" s="24">
        <v>27.85</v>
      </c>
      <c r="V7" s="24">
        <v>2995</v>
      </c>
      <c r="W7" s="24">
        <v>1.24</v>
      </c>
      <c r="X7" s="24">
        <v>2415.3200000000002</v>
      </c>
      <c r="Y7" s="24" t="s">
        <v>102</v>
      </c>
      <c r="Z7" s="24" t="s">
        <v>102</v>
      </c>
      <c r="AA7" s="24" t="s">
        <v>102</v>
      </c>
      <c r="AB7" s="24" t="s">
        <v>102</v>
      </c>
      <c r="AC7" s="24">
        <v>101.98</v>
      </c>
      <c r="AD7" s="24" t="s">
        <v>102</v>
      </c>
      <c r="AE7" s="24" t="s">
        <v>102</v>
      </c>
      <c r="AF7" s="24" t="s">
        <v>102</v>
      </c>
      <c r="AG7" s="24" t="s">
        <v>102</v>
      </c>
      <c r="AH7" s="24">
        <v>107.11</v>
      </c>
      <c r="AI7" s="24">
        <v>105.09</v>
      </c>
      <c r="AJ7" s="24" t="s">
        <v>102</v>
      </c>
      <c r="AK7" s="24" t="s">
        <v>102</v>
      </c>
      <c r="AL7" s="24" t="s">
        <v>102</v>
      </c>
      <c r="AM7" s="24" t="s">
        <v>102</v>
      </c>
      <c r="AN7" s="24">
        <v>0</v>
      </c>
      <c r="AO7" s="24" t="s">
        <v>102</v>
      </c>
      <c r="AP7" s="24" t="s">
        <v>102</v>
      </c>
      <c r="AQ7" s="24" t="s">
        <v>102</v>
      </c>
      <c r="AR7" s="24" t="s">
        <v>102</v>
      </c>
      <c r="AS7" s="24">
        <v>69.540000000000006</v>
      </c>
      <c r="AT7" s="24">
        <v>65.73</v>
      </c>
      <c r="AU7" s="24" t="s">
        <v>102</v>
      </c>
      <c r="AV7" s="24" t="s">
        <v>102</v>
      </c>
      <c r="AW7" s="24" t="s">
        <v>102</v>
      </c>
      <c r="AX7" s="24" t="s">
        <v>102</v>
      </c>
      <c r="AY7" s="24">
        <v>21.46</v>
      </c>
      <c r="AZ7" s="24" t="s">
        <v>102</v>
      </c>
      <c r="BA7" s="24" t="s">
        <v>102</v>
      </c>
      <c r="BB7" s="24" t="s">
        <v>102</v>
      </c>
      <c r="BC7" s="24" t="s">
        <v>102</v>
      </c>
      <c r="BD7" s="24">
        <v>50.63</v>
      </c>
      <c r="BE7" s="24">
        <v>48.91</v>
      </c>
      <c r="BF7" s="24" t="s">
        <v>102</v>
      </c>
      <c r="BG7" s="24" t="s">
        <v>102</v>
      </c>
      <c r="BH7" s="24" t="s">
        <v>102</v>
      </c>
      <c r="BI7" s="24" t="s">
        <v>102</v>
      </c>
      <c r="BJ7" s="24">
        <v>384.54</v>
      </c>
      <c r="BK7" s="24" t="s">
        <v>102</v>
      </c>
      <c r="BL7" s="24" t="s">
        <v>102</v>
      </c>
      <c r="BM7" s="24" t="s">
        <v>102</v>
      </c>
      <c r="BN7" s="24" t="s">
        <v>102</v>
      </c>
      <c r="BO7" s="24">
        <v>1168.69</v>
      </c>
      <c r="BP7" s="24">
        <v>1156.82</v>
      </c>
      <c r="BQ7" s="24" t="s">
        <v>102</v>
      </c>
      <c r="BR7" s="24" t="s">
        <v>102</v>
      </c>
      <c r="BS7" s="24" t="s">
        <v>102</v>
      </c>
      <c r="BT7" s="24" t="s">
        <v>102</v>
      </c>
      <c r="BU7" s="24">
        <v>32.11</v>
      </c>
      <c r="BV7" s="24" t="s">
        <v>102</v>
      </c>
      <c r="BW7" s="24" t="s">
        <v>102</v>
      </c>
      <c r="BX7" s="24" t="s">
        <v>102</v>
      </c>
      <c r="BY7" s="24" t="s">
        <v>102</v>
      </c>
      <c r="BZ7" s="24">
        <v>70.709999999999994</v>
      </c>
      <c r="CA7" s="24">
        <v>75.33</v>
      </c>
      <c r="CB7" s="24" t="s">
        <v>102</v>
      </c>
      <c r="CC7" s="24" t="s">
        <v>102</v>
      </c>
      <c r="CD7" s="24" t="s">
        <v>102</v>
      </c>
      <c r="CE7" s="24" t="s">
        <v>102</v>
      </c>
      <c r="CF7" s="24">
        <v>581.80999999999995</v>
      </c>
      <c r="CG7" s="24" t="s">
        <v>102</v>
      </c>
      <c r="CH7" s="24" t="s">
        <v>102</v>
      </c>
      <c r="CI7" s="24" t="s">
        <v>102</v>
      </c>
      <c r="CJ7" s="24" t="s">
        <v>102</v>
      </c>
      <c r="CK7" s="24">
        <v>233.15</v>
      </c>
      <c r="CL7" s="24">
        <v>215.73</v>
      </c>
      <c r="CM7" s="24" t="s">
        <v>102</v>
      </c>
      <c r="CN7" s="24" t="s">
        <v>102</v>
      </c>
      <c r="CO7" s="24" t="s">
        <v>102</v>
      </c>
      <c r="CP7" s="24" t="s">
        <v>102</v>
      </c>
      <c r="CQ7" s="24">
        <v>49.05</v>
      </c>
      <c r="CR7" s="24" t="s">
        <v>102</v>
      </c>
      <c r="CS7" s="24" t="s">
        <v>102</v>
      </c>
      <c r="CT7" s="24" t="s">
        <v>102</v>
      </c>
      <c r="CU7" s="24" t="s">
        <v>102</v>
      </c>
      <c r="CV7" s="24">
        <v>42.09</v>
      </c>
      <c r="CW7" s="24">
        <v>43.28</v>
      </c>
      <c r="CX7" s="24" t="s">
        <v>102</v>
      </c>
      <c r="CY7" s="24" t="s">
        <v>102</v>
      </c>
      <c r="CZ7" s="24" t="s">
        <v>102</v>
      </c>
      <c r="DA7" s="24" t="s">
        <v>102</v>
      </c>
      <c r="DB7" s="24">
        <v>80.77</v>
      </c>
      <c r="DC7" s="24" t="s">
        <v>102</v>
      </c>
      <c r="DD7" s="24" t="s">
        <v>102</v>
      </c>
      <c r="DE7" s="24" t="s">
        <v>102</v>
      </c>
      <c r="DF7" s="24" t="s">
        <v>102</v>
      </c>
      <c r="DG7" s="24">
        <v>84.73</v>
      </c>
      <c r="DH7" s="24">
        <v>86.21</v>
      </c>
      <c r="DI7" s="24" t="s">
        <v>102</v>
      </c>
      <c r="DJ7" s="24" t="s">
        <v>102</v>
      </c>
      <c r="DK7" s="24" t="s">
        <v>102</v>
      </c>
      <c r="DL7" s="24" t="s">
        <v>102</v>
      </c>
      <c r="DM7" s="24">
        <v>47.91</v>
      </c>
      <c r="DN7" s="24" t="s">
        <v>102</v>
      </c>
      <c r="DO7" s="24" t="s">
        <v>102</v>
      </c>
      <c r="DP7" s="24" t="s">
        <v>102</v>
      </c>
      <c r="DQ7" s="24" t="s">
        <v>102</v>
      </c>
      <c r="DR7" s="24">
        <v>26.77</v>
      </c>
      <c r="DS7" s="24">
        <v>29.62</v>
      </c>
      <c r="DT7" s="24" t="s">
        <v>102</v>
      </c>
      <c r="DU7" s="24" t="s">
        <v>102</v>
      </c>
      <c r="DV7" s="24" t="s">
        <v>102</v>
      </c>
      <c r="DW7" s="24" t="s">
        <v>102</v>
      </c>
      <c r="DX7" s="24">
        <v>0</v>
      </c>
      <c r="DY7" s="24" t="s">
        <v>102</v>
      </c>
      <c r="DZ7" s="24" t="s">
        <v>102</v>
      </c>
      <c r="EA7" s="24" t="s">
        <v>102</v>
      </c>
      <c r="EB7" s="24" t="s">
        <v>102</v>
      </c>
      <c r="EC7" s="24">
        <v>7.0000000000000007E-2</v>
      </c>
      <c r="ED7" s="24">
        <v>0.09</v>
      </c>
      <c r="EE7" s="24" t="s">
        <v>102</v>
      </c>
      <c r="EF7" s="24" t="s">
        <v>102</v>
      </c>
      <c r="EG7" s="24" t="s">
        <v>102</v>
      </c>
      <c r="EH7" s="24" t="s">
        <v>102</v>
      </c>
      <c r="EI7" s="24">
        <v>0</v>
      </c>
      <c r="EJ7" s="24" t="s">
        <v>102</v>
      </c>
      <c r="EK7" s="24" t="s">
        <v>102</v>
      </c>
      <c r="EL7" s="24" t="s">
        <v>102</v>
      </c>
      <c r="EM7" s="24" t="s">
        <v>102</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岡本 康誠</cp:lastModifiedBy>
  <dcterms:created xsi:type="dcterms:W3CDTF">2025-01-24T07:13:17Z</dcterms:created>
  <dcterms:modified xsi:type="dcterms:W3CDTF">2025-02-03T09:04:52Z</dcterms:modified>
  <cp:category/>
</cp:coreProperties>
</file>