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下水修正版【経営比較分析表】2023_313297_47_1718\"/>
    </mc:Choice>
  </mc:AlternateContent>
  <xr:revisionPtr revIDLastSave="0" documentId="13_ncr:1_{B9A7C64F-B539-448D-A0C2-7E75AB3A0CDE}" xr6:coauthVersionLast="36" xr6:coauthVersionMax="36" xr10:uidLastSave="{00000000-0000-0000-0000-000000000000}"/>
  <workbookProtection workbookAlgorithmName="SHA-512" workbookHashValue="lfSOZ+rLWEPDIU8RpGmI4h6DHYBrKGJRWSeenSuWq5sESFkIR+M3FxO22RV0x2rKetaRWBnGFN7xj2j6nel5+A==" workbookSaltValue="QBaaPzdJdY8HdCjTu33y5Q==" workbookSpinCount="100000" lockStructure="1"/>
  <bookViews>
    <workbookView showHorizontalScroll="0" showVerticalScroll="0" showSheetTabs="0" xWindow="0" yWindow="0" windowWidth="28770" windowHeight="8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L10"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<sst xmlns="http://schemas.openxmlformats.org/spreadsheetml/2006/main" count="236" uniqueCount="118">
  <si>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</si>
  <si>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</si>
  <si>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</si>
  <si>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</si>
  <si>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</si>
  <si>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</si>
  <si>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</si>
  <si>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</si>
  <si>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</si>
  <si>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</si>
  <si>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</si>
  <si>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</si>
  <si>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</si>
  <si>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</si>
  <si>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</si>
  <si>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</si>
  <si>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</si>
  <si>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</si>
  <si>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</si>
  <si>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</si>
  <si>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</si>
  <si>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</si>
  <si>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</si>
  <si>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</si>
  <si>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</si>
  <si>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</si>
  <si>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</si>
  <si>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</si>
  <si>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</si>
  <si>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</si>
  <si>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</si>
  <si>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</si>
  <si>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</si>
  <si>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</si>
  <si>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</si>
  <si>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</si>
  <si>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</si>
  <si>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</si>
  <si>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</si>
  <si>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</si>
  <si>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</si>
  <si>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</si>
  <si>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</si>
  <si>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</si>
  <si>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</si>
  <si>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</si>
  <si>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</si>
  <si>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</si>
  <si>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</si>
  <si>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</si>
  <si>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</si>
  <si>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</si>
  <si>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</si>
  <si>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</si>
  <si>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</si>
  <si>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</si>
  <si>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</si>
  <si>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</si>
  <si>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</si>
  <si>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</si>
  <si>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</si>
  <si>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</si>
  <si>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</si>
  <si>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</si>
  <si>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</si>
  <si>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</si>
  <si>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</si>
  <si>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</si>
  <si>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</si>
  <si>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</si>
  <si>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</si>
  <si>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</si>
  <si>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</si>
  <si>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</si>
  <si>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</si>
  <si>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</si>
  <si>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</si>
  <si>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</si>
  <si>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</si>
  <si>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</si>
  <si>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</si>
  <si>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</si>
  <si>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</si>
  <si>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</si>
  <si>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</si>
  <si>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</si>
  <si>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</si>
  <si>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</si>
  <si>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</si>
  <si>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</si>
  <si>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</si>
  <si>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</si>
  <si>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</si>
  <si>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</si>
  <si>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</si>
  <si>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</si>
  <si>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</si>
  <si>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</si>
  <si>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</si>
  <si>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</si>
  <si>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</si>
  <si>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</si>
  <si>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</si>
  <si>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</si>
  <si>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</si>
  <si>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</si>
  <si>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</si>
  <si>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</si>
  <si>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</si>
  <si>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</si>
  <si>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</si>
  <si>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</si>
  <si>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</si>
  <si>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</si>
  <si>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</si>
  <si>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は、料金収入が微増となったことから、前年度より数値が2.07ポイント増加し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事業規模の面からみて健全な状況であるといえる。今後の施設更新等の建設事業の規模も下水道事業開始時と比較して大きなものとはならいないため、これまでと同様に比率は低水準で推移すると見込まれる。●経費回収率は年々増加しており、R5は下水使用料が微増したことから、4.74ポイントの増加となった。料金収入の徴収強化や修繕費の抑制等行っており、類似団体と比較して同水準となっているものの、全国平均と比較するとまだ健全性は低く、100％を超えていない状況であるため、更なる維持管理費の抑制及び料金の引上げ等の対策が必要である。●汚水処理原価については、類似団体と比較してR5は19.71円上回っている。全国平均と比較しても処理費用の効率性は低い水準にあると言え、継続して更なる維持管理費の抑制に努めなければならない。●施設利用率については、年度毎で数値にばらつきがあるものの、ここ4年間は高い水準で推移しており、R5は類似団体と比較して3.09％上回り、全国平均値は下回っている。●水洗化率はすでに高い水準にあり、類似団体と比較するとR5で14.86％上回っている。今後は隣接する農業集落排水処理区との統合等による余剰能力の活用方法を検討し、施設利用率のさらなる向上を図っていく必要がある。</t>
    <rPh sb="15" eb="17">
      <t>ビゾウ</t>
    </rPh>
    <rPh sb="42" eb="44">
      <t>ゾウカ</t>
    </rPh>
    <rPh sb="92" eb="94">
      <t>コンゴ</t>
    </rPh>
    <rPh sb="130" eb="132">
      <t>ヨテイ</t>
    </rPh>
    <rPh sb="254" eb="256">
      <t>ゾウカ</t>
    </rPh>
    <rPh sb="264" eb="266">
      <t>ゲスイ</t>
    </rPh>
    <rPh sb="266" eb="269">
      <t>シヨウリョウ</t>
    </rPh>
    <rPh sb="270" eb="272">
      <t>ビゾウ</t>
    </rPh>
    <rPh sb="288" eb="290">
      <t>ゾウカ</t>
    </rPh>
    <rPh sb="312" eb="313">
      <t>オコナ</t>
    </rPh>
    <rPh sb="327" eb="328">
      <t>ドウ</t>
    </rPh>
    <rPh sb="328" eb="330">
      <t>スイジュン</t>
    </rPh>
    <rPh sb="439" eb="440">
      <t>ウワ</t>
    </rPh>
    <rPh sb="578" eb="579">
      <t>シタ</t>
    </rPh>
    <phoneticPr fontId="4"/>
  </si>
  <si>
    <t>　管渠については、下水道事業開始以後、耐用年数に達したものがなく、これまで緊急的に更新する必要性がなかったため、管渠改善率は0で推移している。しかし、大半が耐用年数を経過している処理施設の機械設備や電気設備の老朽化が特に目立ってきており、現在、ストックマネジメント事業に取り組んでいるところである。
　今後、これらの事業実施等により施設更新に取り組んでいく予定であるが、事業費の平準化を図りながら計画的に実施していく必要がある。</t>
    <rPh sb="96" eb="98">
      <t>セツビ</t>
    </rPh>
    <rPh sb="160" eb="162">
      <t>ジッシ</t>
    </rPh>
    <phoneticPr fontId="4"/>
  </si>
  <si>
    <t>　今後、維持管理費の更なる抑制を図ることは当然ながら、人口減少による料金収入の減少、老朽化する機械・電気設備等の施設更新費用の増大等に対応していくため、運営審議会の答申に沿った料金の見直し等の対策を進めていくことが必要である。
　また、本処理区（公共下水道）が有する余剰処理能力を活用し、下水道事業全体として効率的な運営を行っていくため、近隣の農業集落排水処理区との統合等の事業運営の見直しについても検討や実施を進めていかなければならない。
　管渠については、まだ耐用年数に達していないものの、車道部のマンホール蓋など、経年劣化が見られるものについて、計画的に更新事業を実施していく必要がある。また、ストックマネジメント事業等の実施により処理施設の電気・機械設備の計画的な施設更新を行い、事業費の平準化を行いながら健全な事業経営の確保を図っていかなければならない。</t>
    <rPh sb="42" eb="45">
      <t>ロウキュウカ</t>
    </rPh>
    <rPh sb="47" eb="49">
      <t>キカイ</t>
    </rPh>
    <rPh sb="50" eb="52">
      <t>デンキ</t>
    </rPh>
    <rPh sb="52" eb="54">
      <t>セツビ</t>
    </rPh>
    <rPh sb="54" eb="55">
      <t>トウ</t>
    </rPh>
    <rPh sb="203" eb="20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</si>
</sst>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F-4537-B3E2-3B8281E504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CEDF-4537-B3E2-3B8281E504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55.3</c:v>
                </c:pt>
                <c:pt idx="1">
                  <c:v>56.43</c:v>
                </c:pt>
                <c:pt idx="2">
                  <c:v>55.2</c:v>
                </c:pt>
                <c:pt idx="3">
                  <c:v>53.07</c:v>
                </c:pt>
                <c:pt idx="4">
                  <c:v>52.37</c:v>
                </c:pt>
              </c:numCache>
            </c:numRef>
          </c:val>
          <c:extLst>
            <c:ext xmlns:c16="http://schemas.microsoft.com/office/drawing/2014/chart" uri="{C3380CC4-5D6E-409C-BE32-E72D297353CC}">
              <c16:uniqueId val="{00000000-E4EC-4CCF-AF83-6DC78347BF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E4EC-4CCF-AF83-6DC78347BF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93.76</c:v>
                </c:pt>
                <c:pt idx="1">
                  <c:v>93.75</c:v>
                </c:pt>
                <c:pt idx="2">
                  <c:v>93.58</c:v>
                </c:pt>
                <c:pt idx="3">
                  <c:v>94.31</c:v>
                </c:pt>
                <c:pt idx="4">
                  <c:v>94.56</c:v>
                </c:pt>
              </c:numCache>
            </c:numRef>
          </c:val>
          <c:extLst>
            <c:ext xmlns:c16="http://schemas.microsoft.com/office/drawing/2014/chart" uri="{C3380CC4-5D6E-409C-BE32-E72D297353CC}">
              <c16:uniqueId val="{00000000-6DE4-470E-A69A-43250D84DA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6DE4-470E-A69A-43250D84DA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98.72</c:v>
                </c:pt>
                <c:pt idx="1">
                  <c:v>90.47</c:v>
                </c:pt>
                <c:pt idx="2">
                  <c:v>97.92</c:v>
                </c:pt>
                <c:pt idx="3">
                  <c:v>96.83</c:v>
                </c:pt>
                <c:pt idx="4">
                  <c:v>98.9</c:v>
                </c:pt>
              </c:numCache>
            </c:numRef>
          </c:val>
          <c:extLst>
            <c:ext xmlns:c16="http://schemas.microsoft.com/office/drawing/2014/chart" uri="{C3380CC4-5D6E-409C-BE32-E72D297353CC}">
              <c16:uniqueId val="{00000000-5FC1-4905-9CC5-2ACAEEA4DB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C1-4905-9CC5-2ACAEEA4DB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1-4F1E-8B38-4437F61617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1-4F1E-8B38-4437F61617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F-4954-AE26-D4DF4E2EC7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F-4954-AE26-D4DF4E2EC7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0-4A3D-88BC-1A9B21B5A1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0-4A3D-88BC-1A9B21B5A1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E8-474F-879D-6C67A0781BA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E8-474F-879D-6C67A0781BA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106.87</c:v>
                </c:pt>
                <c:pt idx="1">
                  <c:v>169.97</c:v>
                </c:pt>
                <c:pt idx="2">
                  <c:v>124.16</c:v>
                </c:pt>
                <c:pt idx="3">
                  <c:v>148.29</c:v>
                </c:pt>
                <c:pt idx="4">
                  <c:v>158.46</c:v>
                </c:pt>
              </c:numCache>
            </c:numRef>
          </c:val>
          <c:extLst>
            <c:ext xmlns:c16="http://schemas.microsoft.com/office/drawing/2014/chart" uri="{C3380CC4-5D6E-409C-BE32-E72D297353CC}">
              <c16:uniqueId val="{00000000-9A2F-4822-ACE8-D68F1A34DC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9A2F-4822-ACE8-D68F1A34DC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90.92</c:v>
                </c:pt>
                <c:pt idx="1">
                  <c:v>75.489999999999995</c:v>
                </c:pt>
                <c:pt idx="2">
                  <c:v>81.650000000000006</c:v>
                </c:pt>
                <c:pt idx="3">
                  <c:v>83.02</c:v>
                </c:pt>
                <c:pt idx="4">
                  <c:v>87.76</c:v>
                </c:pt>
              </c:numCache>
            </c:numRef>
          </c:val>
          <c:extLst>
            <c:ext xmlns:c16="http://schemas.microsoft.com/office/drawing/2014/chart" uri="{C3380CC4-5D6E-409C-BE32-E72D297353CC}">
              <c16:uniqueId val="{00000000-0DF5-4FD8-A522-956579CB74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0DF5-4FD8-A522-956579CB74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199.05</c:v>
                </c:pt>
                <c:pt idx="1">
                  <c:v>238.69</c:v>
                </c:pt>
                <c:pt idx="2">
                  <c:v>232.23</c:v>
                </c:pt>
                <c:pt idx="3">
                  <c:v>233.89</c:v>
                </c:pt>
                <c:pt idx="4">
                  <c:v>206.82</c:v>
                </c:pt>
              </c:numCache>
            </c:numRef>
          </c:val>
          <c:extLst>
            <c:ext xmlns:c16="http://schemas.microsoft.com/office/drawing/2014/chart" uri="{C3380CC4-5D6E-409C-BE32-E72D297353CC}">
              <c16:uniqueId val="{00000000-0E47-43D6-920D-0F538FE885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0E47-43D6-920D-0F538FE885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53">
        <f>データ!S6</f>
        <v>15748</v>
      </c>
      <c r="AM8" s="53"/>
      <c r="AN8" s="53"/>
      <c r="AO8" s="53"/>
      <c r="AP8" s="53"/>
      <c r="AQ8" s="53"/>
      <c r="AR8" s="53"/>
      <c r="AS8" s="53"/>
      <c r="AT8" s="52">
        <f>データ!T6</f>
        <v>206.71</v>
      </c>
      <c r="AU8" s="52"/>
      <c r="AV8" s="52"/>
      <c r="AW8" s="52"/>
      <c r="AX8" s="52"/>
      <c r="AY8" s="52"/>
      <c r="AZ8" s="52"/>
      <c r="BA8" s="52"/>
      <c r="BB8" s="52">
        <f>データ!U6</f>
        <v>76.180000000000007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35.69</v>
      </c>
      <c r="Q10" s="52"/>
      <c r="R10" s="52"/>
      <c r="S10" s="52"/>
      <c r="T10" s="52"/>
      <c r="U10" s="52"/>
      <c r="V10" s="52"/>
      <c r="W10" s="52">
        <f>データ!Q6</f>
        <v>90</v>
      </c>
      <c r="X10" s="52"/>
      <c r="Y10" s="52"/>
      <c r="Z10" s="52"/>
      <c r="AA10" s="52"/>
      <c r="AB10" s="52"/>
      <c r="AC10" s="52"/>
      <c r="AD10" s="53">
        <f>データ!R6</f>
        <v>3685</v>
      </c>
      <c r="AE10" s="53"/>
      <c r="AF10" s="53"/>
      <c r="AG10" s="53"/>
      <c r="AH10" s="53"/>
      <c r="AI10" s="53"/>
      <c r="AJ10" s="53"/>
      <c r="AK10" s="2"/>
      <c r="AL10" s="53">
        <f>データ!V6</f>
        <v>5590</v>
      </c>
      <c r="AM10" s="53"/>
      <c r="AN10" s="53"/>
      <c r="AO10" s="53"/>
      <c r="AP10" s="53"/>
      <c r="AQ10" s="53"/>
      <c r="AR10" s="53"/>
      <c r="AS10" s="53"/>
      <c r="AT10" s="52">
        <f>データ!W6</f>
        <v>1.93</v>
      </c>
      <c r="AU10" s="52"/>
      <c r="AV10" s="52"/>
      <c r="AW10" s="52"/>
      <c r="AX10" s="52"/>
      <c r="AY10" s="52"/>
      <c r="AZ10" s="52"/>
      <c r="BA10" s="52"/>
      <c r="BB10" s="52">
        <f>データ!X6</f>
        <v>2896.37</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Wh9YFa+WOsqg44DeapOy36iy6ESIOmvtuhpcVN1dTtDCtxkv6GoJD5GGuI4Tr1W2D+NQYd3nIITbOkEN39rsmg==" saltValue="bpWRYqFUCLuHAdylGjsr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56</v>
      </c>
      <c r="B4" s="16"/>
      <c r="C4" s="16"/>
      <c r="D4" s="16"/>
      <c r="E4" s="16"/>
      <c r="F4" s="16"/>
      <c r="G4" s="16"/>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313297</v>
      </c>
      <c r="D6" s="19">
        <f t="shared" si="3"/>
        <v>47</v>
      </c>
      <c r="E6" s="19">
        <f t="shared" si="3"/>
        <v>17</v>
      </c>
      <c r="F6" s="19">
        <f t="shared" si="3"/>
        <v>1</v>
      </c>
      <c r="G6" s="19">
        <f t="shared" si="3"/>
        <v>0</v>
      </c>
      <c r="H6" s="19" t="str">
        <f t="shared" si="3"/>
        <v>鳥取県　八頭町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35.69</v>
      </c>
      <c r="Q6" s="20">
        <f t="shared" si="3"/>
        <v>90</v>
      </c>
      <c r="R6" s="20">
        <f t="shared" si="3"/>
        <v>3685</v>
      </c>
      <c r="S6" s="20">
        <f t="shared" si="3"/>
        <v>15748</v>
      </c>
      <c r="T6" s="20">
        <f t="shared" si="3"/>
        <v>206.71</v>
      </c>
      <c r="U6" s="20">
        <f t="shared" si="3"/>
        <v>76.180000000000007</v>
      </c>
      <c r="V6" s="20">
        <f t="shared" si="3"/>
        <v>5590</v>
      </c>
      <c r="W6" s="20">
        <f t="shared" si="3"/>
        <v>1.93</v>
      </c>
      <c r="X6" s="20">
        <f t="shared" si="3"/>
        <v>2896.37</v>
      </c>
      <c r="Y6" s="21">
        <f>IF(Y7="",NA(),Y7)</f>
        <v>98.72</v>
      </c>
      <c r="Z6" s="21">
        <f t="shared" ref="Z6:AH6" si="4">IF(Z7="",NA(),Z7)</f>
        <v>90.47</v>
      </c>
      <c r="AA6" s="21">
        <f t="shared" si="4"/>
        <v>97.92</v>
      </c>
      <c r="AB6" s="21">
        <f t="shared" si="4"/>
        <v>96.83</v>
      </c>
      <c r="AC6" s="21">
        <f t="shared" si="4"/>
        <v>98.9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106.87</v>
      </c>
      <c r="BG6" s="21">
        <f t="shared" ref="BG6:BO6" si="7">IF(BG7="",NA(),BG7)</f>
        <v>169.97</v>
      </c>
      <c r="BH6" s="21">
        <f t="shared" si="7"/>
        <v>124.16</v>
      </c>
      <c r="BI6" s="21">
        <f t="shared" si="7"/>
        <v>148.29</v>
      </c>
      <c r="BJ6" s="21">
        <f t="shared" si="7"/>
        <v>158.46</v>
      </c>
      <c r="BK6" s="21">
        <f t="shared" si="7"/>
        <v>1001.3</v>
      </c>
      <c r="BL6" s="21">
        <f t="shared" si="7"/>
        <v>1050.51</v>
      </c>
      <c r="BM6" s="21">
        <f t="shared" si="7"/>
        <v>1102.01</v>
      </c>
      <c r="BN6" s="21">
        <f t="shared" si="7"/>
        <v>987.36</v>
      </c>
      <c r="BO6" s="21">
        <f t="shared" si="7"/>
        <v>1042.77</v>
      </c>
      <c r="BP6" s="20" t="str">
        <f>IF(BP7="","",IF(BP7="-","【-】","【"&amp;SUBSTITUTE(TEXT(BP7,"#,##0.00"),"-","△")&amp;"】"))</f>
        <v>【630.82】</v>
      </c>
      <c r="BQ6" s="21">
        <f>IF(BQ7="",NA(),BQ7)</f>
        <v>90.92</v>
      </c>
      <c r="BR6" s="21">
        <f t="shared" ref="BR6:BZ6" si="8">IF(BR7="",NA(),BR7)</f>
        <v>75.489999999999995</v>
      </c>
      <c r="BS6" s="21">
        <f t="shared" si="8"/>
        <v>81.650000000000006</v>
      </c>
      <c r="BT6" s="21">
        <f t="shared" si="8"/>
        <v>83.02</v>
      </c>
      <c r="BU6" s="21">
        <f t="shared" si="8"/>
        <v>87.76</v>
      </c>
      <c r="BV6" s="21">
        <f t="shared" si="8"/>
        <v>81.88</v>
      </c>
      <c r="BW6" s="21">
        <f t="shared" si="8"/>
        <v>82.65</v>
      </c>
      <c r="BX6" s="21">
        <f t="shared" si="8"/>
        <v>82.55</v>
      </c>
      <c r="BY6" s="21">
        <f t="shared" si="8"/>
        <v>83.55</v>
      </c>
      <c r="BZ6" s="21">
        <f t="shared" si="8"/>
        <v>84.48</v>
      </c>
      <c r="CA6" s="20" t="str">
        <f>IF(CA7="","",IF(CA7="-","【-】","【"&amp;SUBSTITUTE(TEXT(CA7,"#,##0.00"),"-","△")&amp;"】"))</f>
        <v>【97.81】</v>
      </c>
      <c r="CB6" s="21">
        <f>IF(CB7="",NA(),CB7)</f>
        <v>199.05</v>
      </c>
      <c r="CC6" s="21">
        <f t="shared" ref="CC6:CK6" si="9">IF(CC7="",NA(),CC7)</f>
        <v>238.69</v>
      </c>
      <c r="CD6" s="21">
        <f t="shared" si="9"/>
        <v>232.23</v>
      </c>
      <c r="CE6" s="21">
        <f t="shared" si="9"/>
        <v>233.89</v>
      </c>
      <c r="CF6" s="21">
        <f t="shared" si="9"/>
        <v>206.82</v>
      </c>
      <c r="CG6" s="21">
        <f t="shared" si="9"/>
        <v>187.55</v>
      </c>
      <c r="CH6" s="21">
        <f t="shared" si="9"/>
        <v>186.3</v>
      </c>
      <c r="CI6" s="21">
        <f t="shared" si="9"/>
        <v>188.38</v>
      </c>
      <c r="CJ6" s="21">
        <f t="shared" si="9"/>
        <v>185.98</v>
      </c>
      <c r="CK6" s="21">
        <f t="shared" si="9"/>
        <v>187.11</v>
      </c>
      <c r="CL6" s="20" t="str">
        <f>IF(CL7="","",IF(CL7="-","【-】","【"&amp;SUBSTITUTE(TEXT(CL7,"#,##0.00"),"-","△")&amp;"】"))</f>
        <v>【138.75】</v>
      </c>
      <c r="CM6" s="21">
        <f>IF(CM7="",NA(),CM7)</f>
        <v>55.3</v>
      </c>
      <c r="CN6" s="21">
        <f t="shared" ref="CN6:CV6" si="10">IF(CN7="",NA(),CN7)</f>
        <v>56.43</v>
      </c>
      <c r="CO6" s="21">
        <f t="shared" si="10"/>
        <v>55.2</v>
      </c>
      <c r="CP6" s="21">
        <f t="shared" si="10"/>
        <v>53.07</v>
      </c>
      <c r="CQ6" s="21">
        <f t="shared" si="10"/>
        <v>52.37</v>
      </c>
      <c r="CR6" s="21">
        <f t="shared" si="10"/>
        <v>50.94</v>
      </c>
      <c r="CS6" s="21">
        <f t="shared" si="10"/>
        <v>50.53</v>
      </c>
      <c r="CT6" s="21">
        <f t="shared" si="10"/>
        <v>51.42</v>
      </c>
      <c r="CU6" s="21">
        <f t="shared" si="10"/>
        <v>48.95</v>
      </c>
      <c r="CV6" s="21">
        <f t="shared" si="10"/>
        <v>49.28</v>
      </c>
      <c r="CW6" s="20" t="str">
        <f>IF(CW7="","",IF(CW7="-","【-】","【"&amp;SUBSTITUTE(TEXT(CW7,"#,##0.00"),"-","△")&amp;"】"))</f>
        <v>【58.94】</v>
      </c>
      <c r="CX6" s="21">
        <f>IF(CX7="",NA(),CX7)</f>
        <v>93.76</v>
      </c>
      <c r="CY6" s="21">
        <f t="shared" ref="CY6:DG6" si="11">IF(CY7="",NA(),CY7)</f>
        <v>93.75</v>
      </c>
      <c r="CZ6" s="21">
        <f t="shared" si="11"/>
        <v>93.58</v>
      </c>
      <c r="DA6" s="21">
        <f t="shared" si="11"/>
        <v>94.31</v>
      </c>
      <c r="DB6" s="21">
        <f t="shared" si="11"/>
        <v>94.56</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313297</v>
      </c>
      <c r="D7" s="23">
        <v>47</v>
      </c>
      <c r="E7" s="23">
        <v>17</v>
      </c>
      <c r="F7" s="23">
        <v>1</v>
      </c>
      <c r="G7" s="23">
        <v>0</v>
      </c>
      <c r="H7" s="23" t="s">
        <v>97</v>
      </c>
      <c r="I7" s="23" t="s">
        <v>98</v>
      </c>
      <c r="J7" s="23" t="s">
        <v>99</v>
      </c>
      <c r="K7" s="23" t="s">
        <v>100</v>
      </c>
      <c r="L7" s="23" t="s">
        <v>101</v>
      </c>
      <c r="M7" s="23" t="s">
        <v>102</v>
      </c>
      <c r="N7" s="24" t="s">
        <v>103</v>
      </c>
      <c r="O7" s="24" t="s">
        <v>104</v>
      </c>
      <c r="P7" s="24">
        <v>35.69</v>
      </c>
      <c r="Q7" s="24">
        <v>90</v>
      </c>
      <c r="R7" s="24">
        <v>3685</v>
      </c>
      <c r="S7" s="24">
        <v>15748</v>
      </c>
      <c r="T7" s="24">
        <v>206.71</v>
      </c>
      <c r="U7" s="24">
        <v>76.180000000000007</v>
      </c>
      <c r="V7" s="24">
        <v>5590</v>
      </c>
      <c r="W7" s="24">
        <v>1.93</v>
      </c>
      <c r="X7" s="24">
        <v>2896.37</v>
      </c>
      <c r="Y7" s="24">
        <v>98.72</v>
      </c>
      <c r="Z7" s="24">
        <v>90.47</v>
      </c>
      <c r="AA7" s="24">
        <v>97.92</v>
      </c>
      <c r="AB7" s="24">
        <v>96.83</v>
      </c>
      <c r="AC7" s="24">
        <v>98.9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106.87</v>
      </c>
      <c r="BG7" s="24">
        <v>169.97</v>
      </c>
      <c r="BH7" s="24">
        <v>124.16</v>
      </c>
      <c r="BI7" s="24">
        <v>148.29</v>
      </c>
      <c r="BJ7" s="24">
        <v>158.46</v>
      </c>
      <c r="BK7" s="24">
        <v>1001.3</v>
      </c>
      <c r="BL7" s="24">
        <v>1050.51</v>
      </c>
      <c r="BM7" s="24">
        <v>1102.01</v>
      </c>
      <c r="BN7" s="24">
        <v>987.36</v>
      </c>
      <c r="BO7" s="24">
        <v>1042.77</v>
      </c>
      <c r="BP7" s="24">
        <v>630.82000000000005</v>
      </c>
      <c r="BQ7" s="24">
        <v>90.92</v>
      </c>
      <c r="BR7" s="24">
        <v>75.489999999999995</v>
      </c>
      <c r="BS7" s="24">
        <v>81.650000000000006</v>
      </c>
      <c r="BT7" s="24">
        <v>83.02</v>
      </c>
      <c r="BU7" s="24">
        <v>87.76</v>
      </c>
      <c r="BV7" s="24">
        <v>81.88</v>
      </c>
      <c r="BW7" s="24">
        <v>82.65</v>
      </c>
      <c r="BX7" s="24">
        <v>82.55</v>
      </c>
      <c r="BY7" s="24">
        <v>83.55</v>
      </c>
      <c r="BZ7" s="24">
        <v>84.48</v>
      </c>
      <c r="CA7" s="24">
        <v>97.81</v>
      </c>
      <c r="CB7" s="24">
        <v>199.05</v>
      </c>
      <c r="CC7" s="24">
        <v>238.69</v>
      </c>
      <c r="CD7" s="24">
        <v>232.23</v>
      </c>
      <c r="CE7" s="24">
        <v>233.89</v>
      </c>
      <c r="CF7" s="24">
        <v>206.82</v>
      </c>
      <c r="CG7" s="24">
        <v>187.55</v>
      </c>
      <c r="CH7" s="24">
        <v>186.3</v>
      </c>
      <c r="CI7" s="24">
        <v>188.38</v>
      </c>
      <c r="CJ7" s="24">
        <v>185.98</v>
      </c>
      <c r="CK7" s="24">
        <v>187.11</v>
      </c>
      <c r="CL7" s="24">
        <v>138.75</v>
      </c>
      <c r="CM7" s="24">
        <v>55.3</v>
      </c>
      <c r="CN7" s="24">
        <v>56.43</v>
      </c>
      <c r="CO7" s="24">
        <v>55.2</v>
      </c>
      <c r="CP7" s="24">
        <v>53.07</v>
      </c>
      <c r="CQ7" s="24">
        <v>52.37</v>
      </c>
      <c r="CR7" s="24">
        <v>50.94</v>
      </c>
      <c r="CS7" s="24">
        <v>50.53</v>
      </c>
      <c r="CT7" s="24">
        <v>51.42</v>
      </c>
      <c r="CU7" s="24">
        <v>48.95</v>
      </c>
      <c r="CV7" s="24">
        <v>49.28</v>
      </c>
      <c r="CW7" s="24">
        <v>58.94</v>
      </c>
      <c r="CX7" s="24">
        <v>93.76</v>
      </c>
      <c r="CY7" s="24">
        <v>93.75</v>
      </c>
      <c r="CZ7" s="24">
        <v>93.58</v>
      </c>
      <c r="DA7" s="24">
        <v>94.31</v>
      </c>
      <c r="DB7" s="24">
        <v>94.56</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2025-01-24T07:28:59Z</dcterms:created>
  <dcterms:modified xsi:type="dcterms:W3CDTF">2025-01-31T09:11:15Z</dcterms:modified>
  <cp:category/>
</cp:coreProperties>
</file>