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000共有（重要・機密文書等保存厳禁）\120総務課\342岩垣\342 公営企業会計\1.30〆切：公営企業に係る経営比較分析表（令和５年度決算）の分析等について\●提出用\下水修正版【経営比較分析表】2023_313297_47_1718\"/>
    </mc:Choice>
  </mc:AlternateContent>
  <xr:revisionPtr revIDLastSave="0" documentId="13_ncr:1_{E2FBF9E8-51B9-458A-88A4-D4674D7F33E9}" xr6:coauthVersionLast="36" xr6:coauthVersionMax="36" xr10:uidLastSave="{00000000-0000-0000-0000-000000000000}"/>
  <workbookProtection workbookAlgorithmName="SHA-512" workbookHashValue="oHpGSYS8HLJfNmAPTZ+FSfAd60l1DjS69wBjlonW2wQwzZvIvam1lecLy83KWGI8FiYVRU4Xl9I6MGmlDYsNfw==" workbookSaltValue="2z9AT1C9+z6xEpAySvT+RA==" workbookSpinCount="100000" lockStructure="1"/>
  <bookViews>
    <workbookView xWindow="0" yWindow="0" windowWidth="17535" windowHeight="8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<sst xmlns="http://schemas.openxmlformats.org/spreadsheetml/2006/main" count="236" uniqueCount="120">
  <si>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</si>
  <si>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</si>
  <si>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</si>
  <si>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</si>
  <si>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</si>
  <si>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</si>
  <si>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</si>
  <si>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</si>
  <si>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</si>
  <si>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</si>
  <si>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</si>
  <si>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</si>
  <si>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</si>
  <si>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</si>
  <si>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</si>
  <si>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</si>
  <si>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</si>
  <si>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</si>
  <si>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</si>
  <si>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</si>
  <si>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</si>
  <si>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</si>
  <si>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</si>
  <si>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</si>
  <si>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</si>
  <si>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</si>
  <si>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</si>
  <si>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</si>
  <si>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</si>
  <si>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</si>
  <si>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</si>
  <si>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</si>
  <si>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</si>
  <si>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</si>
  <si>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</si>
  <si>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</si>
  <si>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</si>
  <si>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</si>
  <si>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</si>
  <si>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</si>
  <si>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</si>
  <si>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</si>
  <si>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</si>
  <si>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</si>
  <si>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</si>
  <si>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</si>
  <si>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</si>
  <si>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</si>
  <si>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</si>
  <si>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</si>
  <si>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</si>
  <si>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</si>
  <si>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</si>
  <si>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</si>
  <si>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</si>
  <si>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</si>
  <si>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</si>
  <si>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</si>
  <si>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</si>
  <si>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</si>
  <si>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</si>
  <si>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</si>
  <si>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</si>
  <si>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</si>
  <si>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</si>
  <si>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</si>
  <si>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</si>
  <si>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</si>
  <si>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</si>
  <si>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</si>
  <si>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</si>
  <si>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</si>
  <si>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</si>
  <si>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</si>
  <si>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</si>
  <si>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</si>
  <si>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</si>
  <si>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</si>
  <si>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</si>
  <si>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</si>
  <si>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</si>
  <si>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</si>
  <si>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</si>
  <si>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</si>
  <si>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</si>
  <si>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</si>
  <si>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</si>
  <si>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</si>
  <si>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</si>
  <si>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</si>
  <si>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</si>
  <si>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</si>
  <si>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</si>
  <si>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</si>
  <si>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</si>
  <si>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</si>
  <si>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</si>
  <si>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</si>
  <si>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</si>
  <si>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</si>
  <si>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</si>
  <si>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</si>
  <si>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</si>
  <si>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</si>
  <si>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</si>
  <si>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</si>
  <si>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</si>
  <si>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</si>
  <si>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</si>
  <si>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</si>
  <si>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</si>
  <si>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</si>
  <si>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</si>
  <si>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</si>
  <si>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</si>
  <si>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</si>
  <si>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</si>
  <si>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本事業は処理区域が非常に小さいため、人口変動も少なく料金収入はほぼ横ばい、維持管理費も事業規模の小ささを考慮すれば基本的にはほぼ横ばいで推移しており、R5は前年度比で1.53ポイントの微増となった。事業規模が小さい本処理区においては、維持管理費の大幅な削減を見込むのは困難であり、今後、支払利息・地方債償還金は横ばいで推移し、料金収入は人口減少で減少傾向となるため、収益的収支比率は僅かずつ減少していく見込である。●企業債残高対事業規模比率は、既発債の着実な償還により減少傾向にあるものの、類似団体と比較してR5で1007.53％も上回っているため、事業規模の面から見て経営状況の健全性は低いと言える。今後、地方債残高は着実に減少していく見込みではあるものの、人口減少による料金収入の減少が見込まれるため、事業規模に沿った健全性を確保するためにも、令和元年度上下水道運営審議会の答申に基づく料金の引上げなど、比率の改善に向けた対策を行っていく。●経費回収率については、前年度比で13.32ポイントの増加となった。類似団体と比較してR5で35.8％上回っており、他団体と比較しても健全性はある程度高いと言える状況である。しかし、事業規模から見て、今後の維持管理費のさらなる抑制は困難であるため、料金の引上げ等により健全性の向上を図る必要がある。●汚水処理原価については、近年ほぼ横ばいの傾向であり、R5は前年度比で61.47円減少した。類似団体と比較して365.91円下回っており、効率性は比較的高いと言える。支払利息・地方債償還金は今後横ばいで推移するとともに、事業規模から見てさらなる維持管理費の削減は難しく、地理的要因等により他処理区との統合も不可能であるため、更なる汚水処理原価の抑制は困難な状況である。●施設利用率については、R5は類似団体と比較して2.73％上回ったものの、本町の数値が上昇したものではないため、施設の効率性が向上しているわけではない。●水洗化率はすでに高い水準にあることから利用率向上の要素は少なく、隣接する他処理区との統合についても困難であるため、効率性の向上は困難な課題である。</t>
    <rPh sb="202" eb="204">
      <t>ミコミ</t>
    </rPh>
    <rPh sb="450" eb="452">
      <t>ゾウカ</t>
    </rPh>
    <rPh sb="481" eb="482">
      <t>タ</t>
    </rPh>
    <rPh sb="482" eb="484">
      <t>ダンタイ</t>
    </rPh>
    <rPh sb="485" eb="487">
      <t>ヒカク</t>
    </rPh>
    <rPh sb="496" eb="498">
      <t>テイド</t>
    </rPh>
    <rPh sb="501" eb="502">
      <t>イ</t>
    </rPh>
    <rPh sb="585" eb="587">
      <t>キンネン</t>
    </rPh>
    <rPh sb="589" eb="590">
      <t>ヨコ</t>
    </rPh>
    <rPh sb="593" eb="595">
      <t>ケイコウ</t>
    </rPh>
    <rPh sb="613" eb="615">
      <t>ゲンショウ</t>
    </rPh>
    <rPh sb="641" eb="643">
      <t>コウリツ</t>
    </rPh>
    <rPh sb="643" eb="644">
      <t>セイ</t>
    </rPh>
    <rPh sb="645" eb="648">
      <t>ヒカクテキ</t>
    </rPh>
    <rPh sb="648" eb="649">
      <t>タカ</t>
    </rPh>
    <rPh sb="651" eb="652">
      <t>イ</t>
    </rPh>
    <rPh sb="734" eb="735">
      <t>サラ</t>
    </rPh>
    <rPh sb="750" eb="752">
      <t>ジョウキョウ</t>
    </rPh>
    <rPh sb="785" eb="786">
      <t>ウエ</t>
    </rPh>
    <phoneticPr fontId="4"/>
  </si>
  <si>
    <t>　管渠については、下水道事業開始以後、耐用年数を迎えておらず、これまで緊急的に更新する必要がなかったため、管渠改善率が0で推移している。当該処理区（小規模集合排水）の処理施設は非常に小規模なものであり、当面は軽微な修繕等により維持することが可能であるが、適切かつ計画的な維持管理を行い、施設を適正な状況で維持していく必要がある。</t>
  </si>
  <si>
    <t>　処理区域や施設規模の小ささからみて、今後の大幅な維持管理費の抑制は難しいと考えるが、人口減少による料金収入の減少は避けられない状況にあるため、他の下水道事業と併せて、運営審議会の答申に沿った料金の見直し等の対策を進めていくことが必要である。
　今後、施設更新に伴う多額の費用発生の見込みは無いものの、適切な施設の維持管理を行いながら、経営の健全化を図らなければならない。</t>
    <rPh sb="64" eb="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</si>
</sst>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1-49AC-BC9F-10A3826FAF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91-49AC-BC9F-10A3826FAF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35.71</c:v>
                </c:pt>
                <c:pt idx="1">
                  <c:v>35.71</c:v>
                </c:pt>
                <c:pt idx="2">
                  <c:v>35.71</c:v>
                </c:pt>
                <c:pt idx="3">
                  <c:v>35.71</c:v>
                </c:pt>
                <c:pt idx="4">
                  <c:v>35.71</c:v>
                </c:pt>
              </c:numCache>
            </c:numRef>
          </c:val>
          <c:extLst>
            <c:ext xmlns:c16="http://schemas.microsoft.com/office/drawing/2014/chart" uri="{C3380CC4-5D6E-409C-BE32-E72D297353CC}">
              <c16:uniqueId val="{00000000-C184-4525-804B-A42F290D82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C184-4525-804B-A42F290D82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88.89</c:v>
                </c:pt>
                <c:pt idx="1">
                  <c:v>88.24</c:v>
                </c:pt>
                <c:pt idx="2">
                  <c:v>93.75</c:v>
                </c:pt>
                <c:pt idx="3">
                  <c:v>93.75</c:v>
                </c:pt>
                <c:pt idx="4">
                  <c:v>93.75</c:v>
                </c:pt>
              </c:numCache>
            </c:numRef>
          </c:val>
          <c:extLst>
            <c:ext xmlns:c16="http://schemas.microsoft.com/office/drawing/2014/chart" uri="{C3380CC4-5D6E-409C-BE32-E72D297353CC}">
              <c16:uniqueId val="{00000000-C180-41DC-B7A8-6388846BC4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C180-41DC-B7A8-6388846BC4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59.01</c:v>
                </c:pt>
                <c:pt idx="1">
                  <c:v>57.79</c:v>
                </c:pt>
                <c:pt idx="2">
                  <c:v>61.63</c:v>
                </c:pt>
                <c:pt idx="3">
                  <c:v>58.96</c:v>
                </c:pt>
                <c:pt idx="4">
                  <c:v>60.49</c:v>
                </c:pt>
              </c:numCache>
            </c:numRef>
          </c:val>
          <c:extLst>
            <c:ext xmlns:c16="http://schemas.microsoft.com/office/drawing/2014/chart" uri="{C3380CC4-5D6E-409C-BE32-E72D297353CC}">
              <c16:uniqueId val="{00000000-56DF-4B30-BC6B-DE94D10208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F-4B30-BC6B-DE94D10208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F3-4BFE-919E-9541913318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F3-4BFE-919E-9541913318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9-4191-B9DB-66EA4B1D92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9-4191-B9DB-66EA4B1D92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2-4FE5-AC64-2B43EDEE9D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2-4FE5-AC64-2B43EDEE9D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D-49AA-8711-6A87401416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D-49AA-8711-6A87401416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2832.63</c:v>
                </c:pt>
                <c:pt idx="1">
                  <c:v>2626.27</c:v>
                </c:pt>
                <c:pt idx="2">
                  <c:v>2428.09</c:v>
                </c:pt>
                <c:pt idx="3">
                  <c:v>1906.31</c:v>
                </c:pt>
                <c:pt idx="4">
                  <c:v>2320.1999999999998</c:v>
                </c:pt>
              </c:numCache>
            </c:numRef>
          </c:val>
          <c:extLst>
            <c:ext xmlns:c16="http://schemas.microsoft.com/office/drawing/2014/chart" uri="{C3380CC4-5D6E-409C-BE32-E72D297353CC}">
              <c16:uniqueId val="{00000000-E8E6-4DA2-A805-080303BA2F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E8E6-4DA2-A805-080303BA2F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64.48</c:v>
                </c:pt>
                <c:pt idx="1">
                  <c:v>57.99</c:v>
                </c:pt>
                <c:pt idx="2">
                  <c:v>65.099999999999994</c:v>
                </c:pt>
                <c:pt idx="3">
                  <c:v>56.92</c:v>
                </c:pt>
                <c:pt idx="4">
                  <c:v>70.239999999999995</c:v>
                </c:pt>
              </c:numCache>
            </c:numRef>
          </c:val>
          <c:extLst>
            <c:ext xmlns:c16="http://schemas.microsoft.com/office/drawing/2014/chart" uri="{C3380CC4-5D6E-409C-BE32-E72D297353CC}">
              <c16:uniqueId val="{00000000-40C4-43C4-9705-3D69A2FD4A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40C4-43C4-9705-3D69A2FD4A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222.76</c:v>
                </c:pt>
                <c:pt idx="1">
                  <c:v>247.72</c:v>
                </c:pt>
                <c:pt idx="2">
                  <c:v>219.72</c:v>
                </c:pt>
                <c:pt idx="3">
                  <c:v>237.37</c:v>
                </c:pt>
                <c:pt idx="4">
                  <c:v>175.9</c:v>
                </c:pt>
              </c:numCache>
            </c:numRef>
          </c:val>
          <c:extLst>
            <c:ext xmlns:c16="http://schemas.microsoft.com/office/drawing/2014/chart" uri="{C3380CC4-5D6E-409C-BE32-E72D297353CC}">
              <c16:uniqueId val="{00000000-C013-4FD1-A5A1-A68CED6085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C013-4FD1-A5A1-A68CED6085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八頭町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53">
        <f>データ!S6</f>
        <v>15748</v>
      </c>
      <c r="AM8" s="53"/>
      <c r="AN8" s="53"/>
      <c r="AO8" s="53"/>
      <c r="AP8" s="53"/>
      <c r="AQ8" s="53"/>
      <c r="AR8" s="53"/>
      <c r="AS8" s="53"/>
      <c r="AT8" s="52">
        <f>データ!T6</f>
        <v>206.71</v>
      </c>
      <c r="AU8" s="52"/>
      <c r="AV8" s="52"/>
      <c r="AW8" s="52"/>
      <c r="AX8" s="52"/>
      <c r="AY8" s="52"/>
      <c r="AZ8" s="52"/>
      <c r="BA8" s="52"/>
      <c r="BB8" s="52">
        <f>データ!U6</f>
        <v>76.180000000000007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0.1</v>
      </c>
      <c r="Q10" s="52"/>
      <c r="R10" s="52"/>
      <c r="S10" s="52"/>
      <c r="T10" s="52"/>
      <c r="U10" s="52"/>
      <c r="V10" s="52"/>
      <c r="W10" s="52">
        <f>データ!Q6</f>
        <v>90.03</v>
      </c>
      <c r="X10" s="52"/>
      <c r="Y10" s="52"/>
      <c r="Z10" s="52"/>
      <c r="AA10" s="52"/>
      <c r="AB10" s="52"/>
      <c r="AC10" s="52"/>
      <c r="AD10" s="53">
        <f>データ!R6</f>
        <v>3685</v>
      </c>
      <c r="AE10" s="53"/>
      <c r="AF10" s="53"/>
      <c r="AG10" s="53"/>
      <c r="AH10" s="53"/>
      <c r="AI10" s="53"/>
      <c r="AJ10" s="53"/>
      <c r="AK10" s="2"/>
      <c r="AL10" s="53">
        <f>データ!V6</f>
        <v>16</v>
      </c>
      <c r="AM10" s="53"/>
      <c r="AN10" s="53"/>
      <c r="AO10" s="53"/>
      <c r="AP10" s="53"/>
      <c r="AQ10" s="53"/>
      <c r="AR10" s="53"/>
      <c r="AS10" s="53"/>
      <c r="AT10" s="52">
        <f>データ!W6</f>
        <v>0.01</v>
      </c>
      <c r="AU10" s="52"/>
      <c r="AV10" s="52"/>
      <c r="AW10" s="52"/>
      <c r="AX10" s="52"/>
      <c r="AY10" s="52"/>
      <c r="AZ10" s="52"/>
      <c r="BA10" s="52"/>
      <c r="BB10" s="52">
        <f>データ!X6</f>
        <v>1600</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84"/>
      <c r="BN47" s="84"/>
      <c r="BO47" s="84"/>
      <c r="BP47" s="84"/>
      <c r="BQ47" s="84"/>
      <c r="BR47" s="84"/>
      <c r="BS47" s="84"/>
      <c r="BT47" s="84"/>
      <c r="BU47" s="84"/>
      <c r="BV47" s="84"/>
      <c r="BW47" s="84"/>
      <c r="BX47" s="84"/>
      <c r="BY47" s="84"/>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4"/>
      <c r="BN48" s="84"/>
      <c r="BO48" s="84"/>
      <c r="BP48" s="84"/>
      <c r="BQ48" s="84"/>
      <c r="BR48" s="84"/>
      <c r="BS48" s="84"/>
      <c r="BT48" s="84"/>
      <c r="BU48" s="84"/>
      <c r="BV48" s="84"/>
      <c r="BW48" s="84"/>
      <c r="BX48" s="84"/>
      <c r="BY48" s="84"/>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4"/>
      <c r="BN49" s="84"/>
      <c r="BO49" s="84"/>
      <c r="BP49" s="84"/>
      <c r="BQ49" s="84"/>
      <c r="BR49" s="84"/>
      <c r="BS49" s="84"/>
      <c r="BT49" s="84"/>
      <c r="BU49" s="84"/>
      <c r="BV49" s="84"/>
      <c r="BW49" s="84"/>
      <c r="BX49" s="84"/>
      <c r="BY49" s="84"/>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4"/>
      <c r="BN50" s="84"/>
      <c r="BO50" s="84"/>
      <c r="BP50" s="84"/>
      <c r="BQ50" s="84"/>
      <c r="BR50" s="84"/>
      <c r="BS50" s="84"/>
      <c r="BT50" s="84"/>
      <c r="BU50" s="84"/>
      <c r="BV50" s="84"/>
      <c r="BW50" s="84"/>
      <c r="BX50" s="84"/>
      <c r="BY50" s="84"/>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4"/>
      <c r="BN51" s="84"/>
      <c r="BO51" s="84"/>
      <c r="BP51" s="84"/>
      <c r="BQ51" s="84"/>
      <c r="BR51" s="84"/>
      <c r="BS51" s="84"/>
      <c r="BT51" s="84"/>
      <c r="BU51" s="84"/>
      <c r="BV51" s="84"/>
      <c r="BW51" s="84"/>
      <c r="BX51" s="84"/>
      <c r="BY51" s="84"/>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4"/>
      <c r="BN52" s="84"/>
      <c r="BO52" s="84"/>
      <c r="BP52" s="84"/>
      <c r="BQ52" s="84"/>
      <c r="BR52" s="84"/>
      <c r="BS52" s="84"/>
      <c r="BT52" s="84"/>
      <c r="BU52" s="84"/>
      <c r="BV52" s="84"/>
      <c r="BW52" s="84"/>
      <c r="BX52" s="84"/>
      <c r="BY52" s="84"/>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4"/>
      <c r="BN53" s="84"/>
      <c r="BO53" s="84"/>
      <c r="BP53" s="84"/>
      <c r="BQ53" s="84"/>
      <c r="BR53" s="84"/>
      <c r="BS53" s="84"/>
      <c r="BT53" s="84"/>
      <c r="BU53" s="84"/>
      <c r="BV53" s="84"/>
      <c r="BW53" s="84"/>
      <c r="BX53" s="84"/>
      <c r="BY53" s="84"/>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4"/>
      <c r="BN54" s="84"/>
      <c r="BO54" s="84"/>
      <c r="BP54" s="84"/>
      <c r="BQ54" s="84"/>
      <c r="BR54" s="84"/>
      <c r="BS54" s="84"/>
      <c r="BT54" s="84"/>
      <c r="BU54" s="84"/>
      <c r="BV54" s="84"/>
      <c r="BW54" s="84"/>
      <c r="BX54" s="84"/>
      <c r="BY54" s="84"/>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4"/>
      <c r="BN55" s="84"/>
      <c r="BO55" s="84"/>
      <c r="BP55" s="84"/>
      <c r="BQ55" s="84"/>
      <c r="BR55" s="84"/>
      <c r="BS55" s="84"/>
      <c r="BT55" s="84"/>
      <c r="BU55" s="84"/>
      <c r="BV55" s="84"/>
      <c r="BW55" s="84"/>
      <c r="BX55" s="84"/>
      <c r="BY55" s="84"/>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4"/>
      <c r="BN56" s="84"/>
      <c r="BO56" s="84"/>
      <c r="BP56" s="84"/>
      <c r="BQ56" s="84"/>
      <c r="BR56" s="84"/>
      <c r="BS56" s="84"/>
      <c r="BT56" s="84"/>
      <c r="BU56" s="84"/>
      <c r="BV56" s="84"/>
      <c r="BW56" s="84"/>
      <c r="BX56" s="84"/>
      <c r="BY56" s="84"/>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4"/>
      <c r="BN57" s="84"/>
      <c r="BO57" s="84"/>
      <c r="BP57" s="84"/>
      <c r="BQ57" s="84"/>
      <c r="BR57" s="84"/>
      <c r="BS57" s="84"/>
      <c r="BT57" s="84"/>
      <c r="BU57" s="84"/>
      <c r="BV57" s="84"/>
      <c r="BW57" s="84"/>
      <c r="BX57" s="84"/>
      <c r="BY57" s="84"/>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4"/>
      <c r="BN58" s="84"/>
      <c r="BO58" s="84"/>
      <c r="BP58" s="84"/>
      <c r="BQ58" s="84"/>
      <c r="BR58" s="84"/>
      <c r="BS58" s="84"/>
      <c r="BT58" s="84"/>
      <c r="BU58" s="84"/>
      <c r="BV58" s="84"/>
      <c r="BW58" s="84"/>
      <c r="BX58" s="84"/>
      <c r="BY58" s="84"/>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4"/>
      <c r="BN59" s="84"/>
      <c r="BO59" s="84"/>
      <c r="BP59" s="84"/>
      <c r="BQ59" s="84"/>
      <c r="BR59" s="84"/>
      <c r="BS59" s="84"/>
      <c r="BT59" s="84"/>
      <c r="BU59" s="84"/>
      <c r="BV59" s="84"/>
      <c r="BW59" s="84"/>
      <c r="BX59" s="84"/>
      <c r="BY59" s="84"/>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4"/>
      <c r="BN60" s="84"/>
      <c r="BO60" s="84"/>
      <c r="BP60" s="84"/>
      <c r="BQ60" s="84"/>
      <c r="BR60" s="84"/>
      <c r="BS60" s="84"/>
      <c r="BT60" s="84"/>
      <c r="BU60" s="84"/>
      <c r="BV60" s="84"/>
      <c r="BW60" s="84"/>
      <c r="BX60" s="84"/>
      <c r="BY60" s="84"/>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4"/>
      <c r="BN61" s="84"/>
      <c r="BO61" s="84"/>
      <c r="BP61" s="84"/>
      <c r="BQ61" s="84"/>
      <c r="BR61" s="84"/>
      <c r="BS61" s="84"/>
      <c r="BT61" s="84"/>
      <c r="BU61" s="84"/>
      <c r="BV61" s="84"/>
      <c r="BW61" s="84"/>
      <c r="BX61" s="84"/>
      <c r="BY61" s="84"/>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4"/>
      <c r="BN62" s="84"/>
      <c r="BO62" s="84"/>
      <c r="BP62" s="84"/>
      <c r="BQ62" s="84"/>
      <c r="BR62" s="84"/>
      <c r="BS62" s="84"/>
      <c r="BT62" s="84"/>
      <c r="BU62" s="84"/>
      <c r="BV62" s="84"/>
      <c r="BW62" s="84"/>
      <c r="BX62" s="84"/>
      <c r="BY62" s="84"/>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84"/>
      <c r="BN66" s="84"/>
      <c r="BO66" s="84"/>
      <c r="BP66" s="84"/>
      <c r="BQ66" s="84"/>
      <c r="BR66" s="84"/>
      <c r="BS66" s="84"/>
      <c r="BT66" s="84"/>
      <c r="BU66" s="84"/>
      <c r="BV66" s="84"/>
      <c r="BW66" s="84"/>
      <c r="BX66" s="84"/>
      <c r="BY66" s="84"/>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84"/>
      <c r="BN67" s="84"/>
      <c r="BO67" s="84"/>
      <c r="BP67" s="84"/>
      <c r="BQ67" s="84"/>
      <c r="BR67" s="84"/>
      <c r="BS67" s="84"/>
      <c r="BT67" s="84"/>
      <c r="BU67" s="84"/>
      <c r="BV67" s="84"/>
      <c r="BW67" s="84"/>
      <c r="BX67" s="84"/>
      <c r="BY67" s="84"/>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84"/>
      <c r="BN68" s="84"/>
      <c r="BO68" s="84"/>
      <c r="BP68" s="84"/>
      <c r="BQ68" s="84"/>
      <c r="BR68" s="84"/>
      <c r="BS68" s="84"/>
      <c r="BT68" s="84"/>
      <c r="BU68" s="84"/>
      <c r="BV68" s="84"/>
      <c r="BW68" s="84"/>
      <c r="BX68" s="84"/>
      <c r="BY68" s="84"/>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84"/>
      <c r="BN69" s="84"/>
      <c r="BO69" s="84"/>
      <c r="BP69" s="84"/>
      <c r="BQ69" s="84"/>
      <c r="BR69" s="84"/>
      <c r="BS69" s="84"/>
      <c r="BT69" s="84"/>
      <c r="BU69" s="84"/>
      <c r="BV69" s="84"/>
      <c r="BW69" s="84"/>
      <c r="BX69" s="84"/>
      <c r="BY69" s="84"/>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84"/>
      <c r="BN70" s="84"/>
      <c r="BO70" s="84"/>
      <c r="BP70" s="84"/>
      <c r="BQ70" s="84"/>
      <c r="BR70" s="84"/>
      <c r="BS70" s="84"/>
      <c r="BT70" s="84"/>
      <c r="BU70" s="84"/>
      <c r="BV70" s="84"/>
      <c r="BW70" s="84"/>
      <c r="BX70" s="84"/>
      <c r="BY70" s="84"/>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84"/>
      <c r="BN71" s="84"/>
      <c r="BO71" s="84"/>
      <c r="BP71" s="84"/>
      <c r="BQ71" s="84"/>
      <c r="BR71" s="84"/>
      <c r="BS71" s="84"/>
      <c r="BT71" s="84"/>
      <c r="BU71" s="84"/>
      <c r="BV71" s="84"/>
      <c r="BW71" s="84"/>
      <c r="BX71" s="84"/>
      <c r="BY71" s="84"/>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84"/>
      <c r="BN72" s="84"/>
      <c r="BO72" s="84"/>
      <c r="BP72" s="84"/>
      <c r="BQ72" s="84"/>
      <c r="BR72" s="84"/>
      <c r="BS72" s="84"/>
      <c r="BT72" s="84"/>
      <c r="BU72" s="84"/>
      <c r="BV72" s="84"/>
      <c r="BW72" s="84"/>
      <c r="BX72" s="84"/>
      <c r="BY72" s="84"/>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84"/>
      <c r="BN73" s="84"/>
      <c r="BO73" s="84"/>
      <c r="BP73" s="84"/>
      <c r="BQ73" s="84"/>
      <c r="BR73" s="84"/>
      <c r="BS73" s="84"/>
      <c r="BT73" s="84"/>
      <c r="BU73" s="84"/>
      <c r="BV73" s="84"/>
      <c r="BW73" s="84"/>
      <c r="BX73" s="84"/>
      <c r="BY73" s="84"/>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84"/>
      <c r="BN74" s="84"/>
      <c r="BO74" s="84"/>
      <c r="BP74" s="84"/>
      <c r="BQ74" s="84"/>
      <c r="BR74" s="84"/>
      <c r="BS74" s="84"/>
      <c r="BT74" s="84"/>
      <c r="BU74" s="84"/>
      <c r="BV74" s="84"/>
      <c r="BW74" s="84"/>
      <c r="BX74" s="84"/>
      <c r="BY74" s="84"/>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84"/>
      <c r="BN75" s="84"/>
      <c r="BO75" s="84"/>
      <c r="BP75" s="84"/>
      <c r="BQ75" s="84"/>
      <c r="BR75" s="84"/>
      <c r="BS75" s="84"/>
      <c r="BT75" s="84"/>
      <c r="BU75" s="84"/>
      <c r="BV75" s="84"/>
      <c r="BW75" s="84"/>
      <c r="BX75" s="84"/>
      <c r="BY75" s="84"/>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84"/>
      <c r="BN76" s="84"/>
      <c r="BO76" s="84"/>
      <c r="BP76" s="84"/>
      <c r="BQ76" s="84"/>
      <c r="BR76" s="84"/>
      <c r="BS76" s="84"/>
      <c r="BT76" s="84"/>
      <c r="BU76" s="84"/>
      <c r="BV76" s="84"/>
      <c r="BW76" s="84"/>
      <c r="BX76" s="84"/>
      <c r="BY76" s="84"/>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84"/>
      <c r="BN77" s="84"/>
      <c r="BO77" s="84"/>
      <c r="BP77" s="84"/>
      <c r="BQ77" s="84"/>
      <c r="BR77" s="84"/>
      <c r="BS77" s="84"/>
      <c r="BT77" s="84"/>
      <c r="BU77" s="84"/>
      <c r="BV77" s="84"/>
      <c r="BW77" s="84"/>
      <c r="BX77" s="84"/>
      <c r="BY77" s="84"/>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84"/>
      <c r="BN78" s="84"/>
      <c r="BO78" s="84"/>
      <c r="BP78" s="84"/>
      <c r="BQ78" s="84"/>
      <c r="BR78" s="84"/>
      <c r="BS78" s="84"/>
      <c r="BT78" s="84"/>
      <c r="BU78" s="84"/>
      <c r="BV78" s="84"/>
      <c r="BW78" s="84"/>
      <c r="BX78" s="84"/>
      <c r="BY78" s="84"/>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84"/>
      <c r="BN79" s="84"/>
      <c r="BO79" s="84"/>
      <c r="BP79" s="84"/>
      <c r="BQ79" s="84"/>
      <c r="BR79" s="84"/>
      <c r="BS79" s="84"/>
      <c r="BT79" s="84"/>
      <c r="BU79" s="84"/>
      <c r="BV79" s="84"/>
      <c r="BW79" s="84"/>
      <c r="BX79" s="84"/>
      <c r="BY79" s="84"/>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84"/>
      <c r="BN80" s="84"/>
      <c r="BO80" s="84"/>
      <c r="BP80" s="84"/>
      <c r="BQ80" s="84"/>
      <c r="BR80" s="84"/>
      <c r="BS80" s="84"/>
      <c r="BT80" s="84"/>
      <c r="BU80" s="84"/>
      <c r="BV80" s="84"/>
      <c r="BW80" s="84"/>
      <c r="BX80" s="84"/>
      <c r="BY80" s="84"/>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84"/>
      <c r="BN81" s="84"/>
      <c r="BO81" s="84"/>
      <c r="BP81" s="84"/>
      <c r="BQ81" s="84"/>
      <c r="BR81" s="84"/>
      <c r="BS81" s="84"/>
      <c r="BT81" s="84"/>
      <c r="BU81" s="84"/>
      <c r="BV81" s="84"/>
      <c r="BW81" s="84"/>
      <c r="BX81" s="84"/>
      <c r="BY81" s="84"/>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【1,321.62】</v>
      </c>
      <c r="I86" s="12" t="str">
        <f>データ!CA6</f>
        <v>【34.61】</v>
      </c>
      <c r="J86" s="12" t="str">
        <f>データ!CL6</f>
        <v>【538.24】</v>
      </c>
      <c r="K86" s="12" t="str">
        <f>データ!CW6</f>
        <v>【33.03】</v>
      </c>
      <c r="L86" s="12" t="str">
        <f>データ!DH6</f>
        <v>【89.81】</v>
      </c>
      <c r="M86" s="12" t="s">
        <v>43</v>
      </c>
      <c r="N86" s="12" t="s">
        <v>44</v>
      </c>
      <c r="O86" s="12" t="str">
        <f>データ!EO6</f>
        <v>【0.00】</v>
      </c>
    </row>
  </sheetData>
  <sheetProtection algorithmName="SHA-512" hashValue="GhSCl47FNM+wj7dwk9MbETCKwJPLGimOa/AE0kumikIDfTbUFvo+FvEijA258Td1PFAa7Dtbh19Fu9q8PUj2gA==" saltValue="lB200zOPuEM9bwVBeOiA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57</v>
      </c>
      <c r="B4" s="16"/>
      <c r="C4" s="16"/>
      <c r="D4" s="16"/>
      <c r="E4" s="16"/>
      <c r="F4" s="16"/>
      <c r="G4" s="16"/>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313297</v>
      </c>
      <c r="D6" s="19">
        <f t="shared" si="3"/>
        <v>47</v>
      </c>
      <c r="E6" s="19">
        <f t="shared" si="3"/>
        <v>17</v>
      </c>
      <c r="F6" s="19">
        <f t="shared" si="3"/>
        <v>9</v>
      </c>
      <c r="G6" s="19">
        <f t="shared" si="3"/>
        <v>0</v>
      </c>
      <c r="H6" s="19" t="str">
        <f t="shared" si="3"/>
        <v>鳥取県　八頭町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v>
      </c>
      <c r="Q6" s="20">
        <f t="shared" si="3"/>
        <v>90.03</v>
      </c>
      <c r="R6" s="20">
        <f t="shared" si="3"/>
        <v>3685</v>
      </c>
      <c r="S6" s="20">
        <f t="shared" si="3"/>
        <v>15748</v>
      </c>
      <c r="T6" s="20">
        <f t="shared" si="3"/>
        <v>206.71</v>
      </c>
      <c r="U6" s="20">
        <f t="shared" si="3"/>
        <v>76.180000000000007</v>
      </c>
      <c r="V6" s="20">
        <f t="shared" si="3"/>
        <v>16</v>
      </c>
      <c r="W6" s="20">
        <f t="shared" si="3"/>
        <v>0.01</v>
      </c>
      <c r="X6" s="20">
        <f t="shared" si="3"/>
        <v>1600</v>
      </c>
      <c r="Y6" s="21">
        <f>IF(Y7="",NA(),Y7)</f>
        <v>59.01</v>
      </c>
      <c r="Z6" s="21">
        <f t="shared" ref="Z6:AH6" si="4">IF(Z7="",NA(),Z7)</f>
        <v>57.79</v>
      </c>
      <c r="AA6" s="21">
        <f t="shared" si="4"/>
        <v>61.63</v>
      </c>
      <c r="AB6" s="21">
        <f t="shared" si="4"/>
        <v>58.96</v>
      </c>
      <c r="AC6" s="21">
        <f t="shared" si="4"/>
        <v>60.49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2832.63</v>
      </c>
      <c r="BG6" s="21">
        <f t="shared" ref="BG6:BO6" si="7">IF(BG7="",NA(),BG7)</f>
        <v>2626.27</v>
      </c>
      <c r="BH6" s="21">
        <f t="shared" si="7"/>
        <v>2428.09</v>
      </c>
      <c r="BI6" s="21">
        <f t="shared" si="7"/>
        <v>1906.31</v>
      </c>
      <c r="BJ6" s="21">
        <f t="shared" si="7"/>
        <v>2320.1999999999998</v>
      </c>
      <c r="BK6" s="21">
        <f t="shared" si="7"/>
        <v>1748.51</v>
      </c>
      <c r="BL6" s="21">
        <f t="shared" si="7"/>
        <v>1640.16</v>
      </c>
      <c r="BM6" s="21">
        <f t="shared" si="7"/>
        <v>1521.05</v>
      </c>
      <c r="BN6" s="21">
        <f t="shared" si="7"/>
        <v>1490.65</v>
      </c>
      <c r="BO6" s="21">
        <f t="shared" si="7"/>
        <v>1312.67</v>
      </c>
      <c r="BP6" s="20" t="str">
        <f>IF(BP7="","",IF(BP7="-","【-】","【"&amp;SUBSTITUTE(TEXT(BP7,"#,##0.00"),"-","△")&amp;"】"))</f>
        <v>【1,321.62】</v>
      </c>
      <c r="BQ6" s="21">
        <f>IF(BQ7="",NA(),BQ7)</f>
        <v>64.48</v>
      </c>
      <c r="BR6" s="21">
        <f t="shared" ref="BR6:BZ6" si="8">IF(BR7="",NA(),BR7)</f>
        <v>57.99</v>
      </c>
      <c r="BS6" s="21">
        <f t="shared" si="8"/>
        <v>65.099999999999994</v>
      </c>
      <c r="BT6" s="21">
        <f t="shared" si="8"/>
        <v>56.92</v>
      </c>
      <c r="BU6" s="21">
        <f t="shared" si="8"/>
        <v>70.239999999999995</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222.76</v>
      </c>
      <c r="CC6" s="21">
        <f t="shared" ref="CC6:CK6" si="9">IF(CC7="",NA(),CC7)</f>
        <v>247.72</v>
      </c>
      <c r="CD6" s="21">
        <f t="shared" si="9"/>
        <v>219.72</v>
      </c>
      <c r="CE6" s="21">
        <f t="shared" si="9"/>
        <v>237.37</v>
      </c>
      <c r="CF6" s="21">
        <f t="shared" si="9"/>
        <v>175.9</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35.71</v>
      </c>
      <c r="CN6" s="21">
        <f t="shared" ref="CN6:CV6" si="10">IF(CN7="",NA(),CN7)</f>
        <v>35.71</v>
      </c>
      <c r="CO6" s="21">
        <f t="shared" si="10"/>
        <v>35.71</v>
      </c>
      <c r="CP6" s="21">
        <f t="shared" si="10"/>
        <v>35.71</v>
      </c>
      <c r="CQ6" s="21">
        <f t="shared" si="10"/>
        <v>35.71</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88.89</v>
      </c>
      <c r="CY6" s="21">
        <f t="shared" ref="CY6:DG6" si="11">IF(CY7="",NA(),CY7)</f>
        <v>88.24</v>
      </c>
      <c r="CZ6" s="21">
        <f t="shared" si="11"/>
        <v>93.75</v>
      </c>
      <c r="DA6" s="21">
        <f t="shared" si="11"/>
        <v>93.75</v>
      </c>
      <c r="DB6" s="21">
        <f t="shared" si="11"/>
        <v>93.75</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313297</v>
      </c>
      <c r="D7" s="23">
        <v>47</v>
      </c>
      <c r="E7" s="23">
        <v>17</v>
      </c>
      <c r="F7" s="23">
        <v>9</v>
      </c>
      <c r="G7" s="23">
        <v>0</v>
      </c>
      <c r="H7" s="23" t="s">
        <v>98</v>
      </c>
      <c r="I7" s="23" t="s">
        <v>99</v>
      </c>
      <c r="J7" s="23" t="s">
        <v>100</v>
      </c>
      <c r="K7" s="23" t="s">
        <v>101</v>
      </c>
      <c r="L7" s="23" t="s">
        <v>102</v>
      </c>
      <c r="M7" s="23" t="s">
        <v>103</v>
      </c>
      <c r="N7" s="24" t="s">
        <v>104</v>
      </c>
      <c r="O7" s="24" t="s">
        <v>105</v>
      </c>
      <c r="P7" s="24">
        <v>0.1</v>
      </c>
      <c r="Q7" s="24">
        <v>90.03</v>
      </c>
      <c r="R7" s="24">
        <v>3685</v>
      </c>
      <c r="S7" s="24">
        <v>15748</v>
      </c>
      <c r="T7" s="24">
        <v>206.71</v>
      </c>
      <c r="U7" s="24">
        <v>76.180000000000007</v>
      </c>
      <c r="V7" s="24">
        <v>16</v>
      </c>
      <c r="W7" s="24">
        <v>0.01</v>
      </c>
      <c r="X7" s="24">
        <v>1600</v>
      </c>
      <c r="Y7" s="24">
        <v>59.01</v>
      </c>
      <c r="Z7" s="24">
        <v>57.79</v>
      </c>
      <c r="AA7" s="24">
        <v>61.63</v>
      </c>
      <c r="AB7" s="24">
        <v>58.96</v>
      </c>
      <c r="AC7" s="24">
        <v>60.49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2832.63</v>
      </c>
      <c r="BG7" s="24">
        <v>2626.27</v>
      </c>
      <c r="BH7" s="24">
        <v>2428.09</v>
      </c>
      <c r="BI7" s="24">
        <v>1906.31</v>
      </c>
      <c r="BJ7" s="24">
        <v>2320.1999999999998</v>
      </c>
      <c r="BK7" s="24">
        <v>1748.51</v>
      </c>
      <c r="BL7" s="24">
        <v>1640.16</v>
      </c>
      <c r="BM7" s="24">
        <v>1521.05</v>
      </c>
      <c r="BN7" s="24">
        <v>1490.65</v>
      </c>
      <c r="BO7" s="24">
        <v>1312.67</v>
      </c>
      <c r="BP7" s="24">
        <v>1321.62</v>
      </c>
      <c r="BQ7" s="24">
        <v>64.48</v>
      </c>
      <c r="BR7" s="24">
        <v>57.99</v>
      </c>
      <c r="BS7" s="24">
        <v>65.099999999999994</v>
      </c>
      <c r="BT7" s="24">
        <v>56.92</v>
      </c>
      <c r="BU7" s="24">
        <v>70.239999999999995</v>
      </c>
      <c r="BV7" s="24">
        <v>34.99</v>
      </c>
      <c r="BW7" s="24">
        <v>38.270000000000003</v>
      </c>
      <c r="BX7" s="24">
        <v>37.520000000000003</v>
      </c>
      <c r="BY7" s="24">
        <v>34.96</v>
      </c>
      <c r="BZ7" s="24">
        <v>34.44</v>
      </c>
      <c r="CA7" s="24">
        <v>34.61</v>
      </c>
      <c r="CB7" s="24">
        <v>222.76</v>
      </c>
      <c r="CC7" s="24">
        <v>247.72</v>
      </c>
      <c r="CD7" s="24">
        <v>219.72</v>
      </c>
      <c r="CE7" s="24">
        <v>237.37</v>
      </c>
      <c r="CF7" s="24">
        <v>175.9</v>
      </c>
      <c r="CG7" s="24">
        <v>520.91999999999996</v>
      </c>
      <c r="CH7" s="24">
        <v>486.77</v>
      </c>
      <c r="CI7" s="24">
        <v>502.1</v>
      </c>
      <c r="CJ7" s="24">
        <v>539.07000000000005</v>
      </c>
      <c r="CK7" s="24">
        <v>541.80999999999995</v>
      </c>
      <c r="CL7" s="24">
        <v>538.24</v>
      </c>
      <c r="CM7" s="24">
        <v>35.71</v>
      </c>
      <c r="CN7" s="24">
        <v>35.71</v>
      </c>
      <c r="CO7" s="24">
        <v>35.71</v>
      </c>
      <c r="CP7" s="24">
        <v>35.71</v>
      </c>
      <c r="CQ7" s="24">
        <v>35.71</v>
      </c>
      <c r="CR7" s="24">
        <v>34.68</v>
      </c>
      <c r="CS7" s="24">
        <v>34.700000000000003</v>
      </c>
      <c r="CT7" s="24">
        <v>46.83</v>
      </c>
      <c r="CU7" s="24">
        <v>33.74</v>
      </c>
      <c r="CV7" s="24">
        <v>32.979999999999997</v>
      </c>
      <c r="CW7" s="24">
        <v>33.03</v>
      </c>
      <c r="CX7" s="24">
        <v>88.89</v>
      </c>
      <c r="CY7" s="24">
        <v>88.24</v>
      </c>
      <c r="CZ7" s="24">
        <v>93.75</v>
      </c>
      <c r="DA7" s="24">
        <v>93.75</v>
      </c>
      <c r="DB7" s="24">
        <v>93.75</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2025-01-24T07:39:24Z</dcterms:created>
  <dcterms:modified xsi:type="dcterms:W3CDTF">2025-01-31T09:16:00Z</dcterms:modified>
  <cp:category/>
</cp:coreProperties>
</file>