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公開\000共有（重要・機密文書等保存厳禁）\120総務課\342岩垣\342 公営企業会計\1.30〆切：公営企業に係る経営比較分析表（令和５年度決算）の分析等について\●提出用\下水修正版【経営比較分析表】2023_313297_47_1718\"/>
    </mc:Choice>
  </mc:AlternateContent>
  <xr:revisionPtr revIDLastSave="0" documentId="13_ncr:1_{46D34EF3-D5F6-4B03-B00C-D1AE17DD1E0D}" xr6:coauthVersionLast="36" xr6:coauthVersionMax="36" xr10:uidLastSave="{00000000-0000-0000-0000-000000000000}"/>
  <workbookProtection workbookAlgorithmName="SHA-512" workbookHashValue="g5NU8IsRmS9cP//JPt2JpJfx5/6HS8iZ9yevyaa3ZOqNd7kxuQidorALCuEJASMuOLZcrxAKTKIiiIXKEC7Pcw==" workbookSaltValue="JXqXUY/6rTxMlWKhYnr1dw==" workbookSpinCount="100000" lockStructure="1"/>
  <bookViews>
    <workbookView xWindow="0" yWindow="0" windowWidth="17535" windowHeight="85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AL10"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<sst xmlns="http://schemas.openxmlformats.org/spreadsheetml/2006/main" count="247" uniqueCount="120">
  <si>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</si>
  <si>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</si>
  <si>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</si>
  <si>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</si>
  <si>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</si>
  <si>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</si>
  <si>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</si>
  <si>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</si>
  <si>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</si>
  <si>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</si>
  <si>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</si>
  <si>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</si>
  <si>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</si>
  <si>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</si>
  <si>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</si>
  <si>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</si>
  <si>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</si>
  <si>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</si>
  <si>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</si>
  <si>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</si>
  <si>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</si>
  <si>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</si>
  <si>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</si>
  <si>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</si>
  <si>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</si>
  <si>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</si>
  <si>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</si>
  <si>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</si>
  <si>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</si>
  <si>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</si>
  <si>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</si>
  <si>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</si>
  <si>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</si>
  <si>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</si>
  <si>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</si>
  <si>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</si>
  <si>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</si>
  <si>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</si>
  <si>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</si>
  <si>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</si>
  <si>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</si>
  <si>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</si>
  <si>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</si>
  <si>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</si>
  <si>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</si>
  <si>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</si>
  <si>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</si>
  <si>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</si>
  <si>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</si>
  <si>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</si>
  <si>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</si>
  <si>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</si>
  <si>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</si>
  <si>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</si>
  <si>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</si>
  <si>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</si>
  <si>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</si>
  <si>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</si>
  <si>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</si>
  <si>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</si>
  <si>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</si>
  <si>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</si>
  <si>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</si>
  <si>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</si>
  <si>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</si>
  <si>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</si>
  <si>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</si>
  <si>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</si>
  <si>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</si>
  <si>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</si>
  <si>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</si>
  <si>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</si>
  <si>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</si>
  <si>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</si>
  <si>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</si>
  <si>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</si>
  <si>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</si>
  <si>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</si>
  <si>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</si>
  <si>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</si>
  <si>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</si>
  <si>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</si>
  <si>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</si>
  <si>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</si>
  <si>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</si>
  <si>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</si>
  <si>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</si>
  <si>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</si>
  <si>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</si>
  <si>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</si>
  <si>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</si>
  <si>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</si>
  <si>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</si>
  <si>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</si>
  <si>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</si>
  <si>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</si>
  <si>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</si>
  <si>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</si>
  <si>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</si>
  <si>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</si>
  <si>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</si>
  <si>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</si>
  <si>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</si>
  <si>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</si>
  <si>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</si>
  <si>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</si>
  <si>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</si>
  <si>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</si>
  <si>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</si>
  <si>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</si>
  <si>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</si>
  <si>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</si>
  <si>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</si>
  <si>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</si>
  <si>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</si>
  <si>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</si>
  <si>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</si>
  <si>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少ないながらも人口が減少していることから、料金収入も減少し、近年、収益的収支比率が低い水準となっている。今後、支払利息・地方債償還金は横ばいで推移するものの、事業規模が小さい本事業においては維持管理費の大幅な削減は見込めない状況にあり、人口減少の進行に伴って料金収入が減少すると見込まれるため、収支比率は横ばいもしくは減少傾向になると考えられる。料金収入の改善に向けて、令和元年度上下水道運営審議会の答申に基づく料金の引上げを着実に実行する必要がある。●企業債残高対事業規模比率は、既発債の着実な償還により近年横ばい傾向にある。類似団体と比較してR5で145.26％も上回っており、事業規模から見て経営状況の健全性は低いと言える。今後、地方債残高は着実に減少していく見込みではあるが、人口減少による料金収入の減少も見込まれることから、他の下水道事業と併せて運営審議会答申に基づく料金引上げを着実に行う必要がある。●経費回収率については、近年は減少傾向にあり、R5は前年度比で0.21ポイントの微減となり、類似団体と比較して17.49％も下回っている。維持管理費の抑制は事業規模から見て困難であるため、今後は料金の見直し等により健全性の向上を図っていかなければならない。●汚水処理原価については、本年減少しているが、R5は類似団体と比較して464.72円上回っているため、汚水処理の効率性は非常に低いと言える。地理的要因により他処理区との統合も不可能であるため、汚水処理の効率化は困難な課題となっている。●施設利用率については、類似団体と比較してR5で31.64％下回っており、施設の効率性は低いと言える。●水洗化率は既に100％に達しており、隣接する他処理区との統合も現実的に不可能なため、これ以上の効率性の向上は困難な状況となっている。</t>
    <rPh sb="1" eb="2">
      <t>スク</t>
    </rPh>
    <rPh sb="31" eb="33">
      <t>キンネン</t>
    </rPh>
    <rPh sb="42" eb="43">
      <t>ヒク</t>
    </rPh>
    <rPh sb="44" eb="46">
      <t>スイジュン</t>
    </rPh>
    <rPh sb="256" eb="257">
      <t>ヨコ</t>
    </rPh>
    <rPh sb="419" eb="421">
      <t>キンネン</t>
    </rPh>
    <rPh sb="422" eb="424">
      <t>ゲンショウ</t>
    </rPh>
    <rPh sb="424" eb="426">
      <t>ケイコウ</t>
    </rPh>
    <rPh sb="548" eb="550">
      <t>ホンネン</t>
    </rPh>
    <rPh sb="550" eb="552">
      <t>ゲンショウ</t>
    </rPh>
    <rPh sb="586" eb="588">
      <t>オスイ</t>
    </rPh>
    <rPh sb="588" eb="590">
      <t>ショリ</t>
    </rPh>
    <rPh sb="591" eb="593">
      <t>コウリツ</t>
    </rPh>
    <rPh sb="593" eb="594">
      <t>セイ</t>
    </rPh>
    <rPh sb="595" eb="597">
      <t>ヒジョウ</t>
    </rPh>
    <rPh sb="631" eb="633">
      <t>オスイ</t>
    </rPh>
    <rPh sb="633" eb="635">
      <t>ショリ</t>
    </rPh>
    <phoneticPr fontId="4"/>
  </si>
  <si>
    <t>　処理施設が合併浄化槽のみで管渠はないため、管渠改善率は0となっている。施設管理は、当面、軽微な修繕で対応が可能であるが、適切かつ計画的な維持管理を行い、施設を適正な状況で維持していく必要がある。</t>
  </si>
  <si>
    <t>　個別排水処理（合併浄化槽）という事業の経営規模からみて、大幅な維持管理費の抑制は難しいと考えるが、人口減少による料金収入の減少は避けられない状態にあるため、他の下水道事業と併せて運営審議会答申に沿って料金の引上げを進めていく必要がある。
　今後、施設更新に伴う多額の費用発生の見込みはないものの、適切な施設の維持管理を行いながら、計画的な施設修繕等を行い、経営の健全化を図らなければならない。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</si>
</sst>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66-4CD8-902B-2BFEC5BAB8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66-4CD8-902B-2BFEC5BAB8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21.43</c:v>
                </c:pt>
                <c:pt idx="1">
                  <c:v>21.43</c:v>
                </c:pt>
                <c:pt idx="2">
                  <c:v>21.43</c:v>
                </c:pt>
                <c:pt idx="3">
                  <c:v>14.29</c:v>
                </c:pt>
                <c:pt idx="4">
                  <c:v>14.29</c:v>
                </c:pt>
              </c:numCache>
            </c:numRef>
          </c:val>
          <c:extLst>
            <c:ext xmlns:c16="http://schemas.microsoft.com/office/drawing/2014/chart" uri="{C3380CC4-5D6E-409C-BE32-E72D297353CC}">
              <c16:uniqueId val="{00000000-50F2-45ED-98B6-5AAFD5EFC3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50F2-45ED-98B6-5AAFD5EFC3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62E-4FF2-9F29-37C54DD431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E62E-4FF2-9F29-37C54DD431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75.92</c:v>
                </c:pt>
                <c:pt idx="1">
                  <c:v>75.989999999999995</c:v>
                </c:pt>
                <c:pt idx="2">
                  <c:v>73.42</c:v>
                </c:pt>
                <c:pt idx="3">
                  <c:v>73.64</c:v>
                </c:pt>
                <c:pt idx="4">
                  <c:v>70.5</c:v>
                </c:pt>
              </c:numCache>
            </c:numRef>
          </c:val>
          <c:extLst>
            <c:ext xmlns:c16="http://schemas.microsoft.com/office/drawing/2014/chart" uri="{C3380CC4-5D6E-409C-BE32-E72D297353CC}">
              <c16:uniqueId val="{00000000-B9BE-48B5-B843-ED84664AB8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E-48B5-B843-ED84664AB8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60-428C-9C5A-28959A9661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60-428C-9C5A-28959A9661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C7-4C1A-AC5B-2B0D667BEA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C7-4C1A-AC5B-2B0D667BEA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D2-4BDF-B1C7-EDA5ACA528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D2-4BDF-B1C7-EDA5ACA528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5F-44EC-85A7-4EF0A44230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5F-44EC-85A7-4EF0A44230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1198.56</c:v>
                </c:pt>
                <c:pt idx="1">
                  <c:v>1129.47</c:v>
                </c:pt>
                <c:pt idx="2">
                  <c:v>1112.24</c:v>
                </c:pt>
                <c:pt idx="3">
                  <c:v>1062.6300000000001</c:v>
                </c:pt>
                <c:pt idx="4">
                  <c:v>1137.42</c:v>
                </c:pt>
              </c:numCache>
            </c:numRef>
          </c:val>
          <c:extLst>
            <c:ext xmlns:c16="http://schemas.microsoft.com/office/drawing/2014/chart" uri="{C3380CC4-5D6E-409C-BE32-E72D297353CC}">
              <c16:uniqueId val="{00000000-45A9-4428-B4BF-5943F1F050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45A9-4428-B4BF-5943F1F050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29.8</c:v>
                </c:pt>
                <c:pt idx="1">
                  <c:v>28.67</c:v>
                </c:pt>
                <c:pt idx="2">
                  <c:v>30.58</c:v>
                </c:pt>
                <c:pt idx="3">
                  <c:v>28.27</c:v>
                </c:pt>
                <c:pt idx="4">
                  <c:v>28.06</c:v>
                </c:pt>
              </c:numCache>
            </c:numRef>
          </c:val>
          <c:extLst>
            <c:ext xmlns:c16="http://schemas.microsoft.com/office/drawing/2014/chart" uri="{C3380CC4-5D6E-409C-BE32-E72D297353CC}">
              <c16:uniqueId val="{00000000-465C-4E3A-A965-19EAAA8900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465C-4E3A-A965-19EAAA8900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637.44000000000005</c:v>
                </c:pt>
                <c:pt idx="1">
                  <c:v>659.36</c:v>
                </c:pt>
                <c:pt idx="2">
                  <c:v>585.39</c:v>
                </c:pt>
                <c:pt idx="3">
                  <c:v>920.55</c:v>
                </c:pt>
                <c:pt idx="4">
                  <c:v>795.89</c:v>
                </c:pt>
              </c:numCache>
            </c:numRef>
          </c:val>
          <c:extLst>
            <c:ext xmlns:c16="http://schemas.microsoft.com/office/drawing/2014/chart" uri="{C3380CC4-5D6E-409C-BE32-E72D297353CC}">
              <c16:uniqueId val="{00000000-41E4-4051-A82A-46E10FC291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41E4-4051-A82A-46E10FC291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鳥取県　八頭町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53">
        <f>データ!S6</f>
        <v>15748</v>
      </c>
      <c r="AM8" s="53"/>
      <c r="AN8" s="53"/>
      <c r="AO8" s="53"/>
      <c r="AP8" s="53"/>
      <c r="AQ8" s="53"/>
      <c r="AR8" s="53"/>
      <c r="AS8" s="53"/>
      <c r="AT8" s="52">
        <f>データ!T6</f>
        <v>206.71</v>
      </c>
      <c r="AU8" s="52"/>
      <c r="AV8" s="52"/>
      <c r="AW8" s="52"/>
      <c r="AX8" s="52"/>
      <c r="AY8" s="52"/>
      <c r="AZ8" s="52"/>
      <c r="BA8" s="52"/>
      <c r="BB8" s="52">
        <f>データ!U6</f>
        <v>76.180000000000007</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0.03</v>
      </c>
      <c r="Q10" s="52"/>
      <c r="R10" s="52"/>
      <c r="S10" s="52"/>
      <c r="T10" s="52"/>
      <c r="U10" s="52"/>
      <c r="V10" s="52"/>
      <c r="W10" s="52">
        <f>データ!Q6</f>
        <v>100</v>
      </c>
      <c r="X10" s="52"/>
      <c r="Y10" s="52"/>
      <c r="Z10" s="52"/>
      <c r="AA10" s="52"/>
      <c r="AB10" s="52"/>
      <c r="AC10" s="52"/>
      <c r="AD10" s="53">
        <f>データ!R6</f>
        <v>3685</v>
      </c>
      <c r="AE10" s="53"/>
      <c r="AF10" s="53"/>
      <c r="AG10" s="53"/>
      <c r="AH10" s="53"/>
      <c r="AI10" s="53"/>
      <c r="AJ10" s="53"/>
      <c r="AK10" s="2"/>
      <c r="AL10" s="53">
        <f>データ!V6</f>
        <v>5</v>
      </c>
      <c r="AM10" s="53"/>
      <c r="AN10" s="53"/>
      <c r="AO10" s="53"/>
      <c r="AP10" s="53"/>
      <c r="AQ10" s="53"/>
      <c r="AR10" s="53"/>
      <c r="AS10" s="53"/>
      <c r="AT10" s="52">
        <f>データ!W6</f>
        <v>0.01</v>
      </c>
      <c r="AU10" s="52"/>
      <c r="AV10" s="52"/>
      <c r="AW10" s="52"/>
      <c r="AX10" s="52"/>
      <c r="AY10" s="52"/>
      <c r="AZ10" s="52"/>
      <c r="BA10" s="52"/>
      <c r="BB10" s="52">
        <f>データ!X6</f>
        <v>500</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84"/>
      <c r="BN47" s="84"/>
      <c r="BO47" s="84"/>
      <c r="BP47" s="84"/>
      <c r="BQ47" s="84"/>
      <c r="BR47" s="84"/>
      <c r="BS47" s="84"/>
      <c r="BT47" s="84"/>
      <c r="BU47" s="84"/>
      <c r="BV47" s="84"/>
      <c r="BW47" s="84"/>
      <c r="BX47" s="84"/>
      <c r="BY47" s="84"/>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84"/>
      <c r="BN48" s="84"/>
      <c r="BO48" s="84"/>
      <c r="BP48" s="84"/>
      <c r="BQ48" s="84"/>
      <c r="BR48" s="84"/>
      <c r="BS48" s="84"/>
      <c r="BT48" s="84"/>
      <c r="BU48" s="84"/>
      <c r="BV48" s="84"/>
      <c r="BW48" s="84"/>
      <c r="BX48" s="84"/>
      <c r="BY48" s="84"/>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84"/>
      <c r="BN49" s="84"/>
      <c r="BO49" s="84"/>
      <c r="BP49" s="84"/>
      <c r="BQ49" s="84"/>
      <c r="BR49" s="84"/>
      <c r="BS49" s="84"/>
      <c r="BT49" s="84"/>
      <c r="BU49" s="84"/>
      <c r="BV49" s="84"/>
      <c r="BW49" s="84"/>
      <c r="BX49" s="84"/>
      <c r="BY49" s="84"/>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84"/>
      <c r="BN50" s="84"/>
      <c r="BO50" s="84"/>
      <c r="BP50" s="84"/>
      <c r="BQ50" s="84"/>
      <c r="BR50" s="84"/>
      <c r="BS50" s="84"/>
      <c r="BT50" s="84"/>
      <c r="BU50" s="84"/>
      <c r="BV50" s="84"/>
      <c r="BW50" s="84"/>
      <c r="BX50" s="84"/>
      <c r="BY50" s="84"/>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84"/>
      <c r="BN51" s="84"/>
      <c r="BO51" s="84"/>
      <c r="BP51" s="84"/>
      <c r="BQ51" s="84"/>
      <c r="BR51" s="84"/>
      <c r="BS51" s="84"/>
      <c r="BT51" s="84"/>
      <c r="BU51" s="84"/>
      <c r="BV51" s="84"/>
      <c r="BW51" s="84"/>
      <c r="BX51" s="84"/>
      <c r="BY51" s="84"/>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84"/>
      <c r="BN52" s="84"/>
      <c r="BO52" s="84"/>
      <c r="BP52" s="84"/>
      <c r="BQ52" s="84"/>
      <c r="BR52" s="84"/>
      <c r="BS52" s="84"/>
      <c r="BT52" s="84"/>
      <c r="BU52" s="84"/>
      <c r="BV52" s="84"/>
      <c r="BW52" s="84"/>
      <c r="BX52" s="84"/>
      <c r="BY52" s="84"/>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84"/>
      <c r="BN53" s="84"/>
      <c r="BO53" s="84"/>
      <c r="BP53" s="84"/>
      <c r="BQ53" s="84"/>
      <c r="BR53" s="84"/>
      <c r="BS53" s="84"/>
      <c r="BT53" s="84"/>
      <c r="BU53" s="84"/>
      <c r="BV53" s="84"/>
      <c r="BW53" s="84"/>
      <c r="BX53" s="84"/>
      <c r="BY53" s="84"/>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84"/>
      <c r="BN54" s="84"/>
      <c r="BO54" s="84"/>
      <c r="BP54" s="84"/>
      <c r="BQ54" s="84"/>
      <c r="BR54" s="84"/>
      <c r="BS54" s="84"/>
      <c r="BT54" s="84"/>
      <c r="BU54" s="84"/>
      <c r="BV54" s="84"/>
      <c r="BW54" s="84"/>
      <c r="BX54" s="84"/>
      <c r="BY54" s="84"/>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84"/>
      <c r="BN55" s="84"/>
      <c r="BO55" s="84"/>
      <c r="BP55" s="84"/>
      <c r="BQ55" s="84"/>
      <c r="BR55" s="84"/>
      <c r="BS55" s="84"/>
      <c r="BT55" s="84"/>
      <c r="BU55" s="84"/>
      <c r="BV55" s="84"/>
      <c r="BW55" s="84"/>
      <c r="BX55" s="84"/>
      <c r="BY55" s="84"/>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84"/>
      <c r="BN56" s="84"/>
      <c r="BO56" s="84"/>
      <c r="BP56" s="84"/>
      <c r="BQ56" s="84"/>
      <c r="BR56" s="84"/>
      <c r="BS56" s="84"/>
      <c r="BT56" s="84"/>
      <c r="BU56" s="84"/>
      <c r="BV56" s="84"/>
      <c r="BW56" s="84"/>
      <c r="BX56" s="84"/>
      <c r="BY56" s="84"/>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84"/>
      <c r="BN57" s="84"/>
      <c r="BO57" s="84"/>
      <c r="BP57" s="84"/>
      <c r="BQ57" s="84"/>
      <c r="BR57" s="84"/>
      <c r="BS57" s="84"/>
      <c r="BT57" s="84"/>
      <c r="BU57" s="84"/>
      <c r="BV57" s="84"/>
      <c r="BW57" s="84"/>
      <c r="BX57" s="84"/>
      <c r="BY57" s="84"/>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84"/>
      <c r="BN58" s="84"/>
      <c r="BO58" s="84"/>
      <c r="BP58" s="84"/>
      <c r="BQ58" s="84"/>
      <c r="BR58" s="84"/>
      <c r="BS58" s="84"/>
      <c r="BT58" s="84"/>
      <c r="BU58" s="84"/>
      <c r="BV58" s="84"/>
      <c r="BW58" s="84"/>
      <c r="BX58" s="84"/>
      <c r="BY58" s="84"/>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84"/>
      <c r="BN59" s="84"/>
      <c r="BO59" s="84"/>
      <c r="BP59" s="84"/>
      <c r="BQ59" s="84"/>
      <c r="BR59" s="84"/>
      <c r="BS59" s="84"/>
      <c r="BT59" s="84"/>
      <c r="BU59" s="84"/>
      <c r="BV59" s="84"/>
      <c r="BW59" s="84"/>
      <c r="BX59" s="84"/>
      <c r="BY59" s="84"/>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84"/>
      <c r="BN60" s="84"/>
      <c r="BO60" s="84"/>
      <c r="BP60" s="84"/>
      <c r="BQ60" s="84"/>
      <c r="BR60" s="84"/>
      <c r="BS60" s="84"/>
      <c r="BT60" s="84"/>
      <c r="BU60" s="84"/>
      <c r="BV60" s="84"/>
      <c r="BW60" s="84"/>
      <c r="BX60" s="84"/>
      <c r="BY60" s="84"/>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84"/>
      <c r="BN61" s="84"/>
      <c r="BO61" s="84"/>
      <c r="BP61" s="84"/>
      <c r="BQ61" s="84"/>
      <c r="BR61" s="84"/>
      <c r="BS61" s="84"/>
      <c r="BT61" s="84"/>
      <c r="BU61" s="84"/>
      <c r="BV61" s="84"/>
      <c r="BW61" s="84"/>
      <c r="BX61" s="84"/>
      <c r="BY61" s="84"/>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84"/>
      <c r="BN62" s="84"/>
      <c r="BO62" s="84"/>
      <c r="BP62" s="84"/>
      <c r="BQ62" s="84"/>
      <c r="BR62" s="84"/>
      <c r="BS62" s="84"/>
      <c r="BT62" s="84"/>
      <c r="BU62" s="84"/>
      <c r="BV62" s="84"/>
      <c r="BW62" s="84"/>
      <c r="BX62" s="84"/>
      <c r="BY62" s="84"/>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84"/>
      <c r="BN66" s="84"/>
      <c r="BO66" s="84"/>
      <c r="BP66" s="84"/>
      <c r="BQ66" s="84"/>
      <c r="BR66" s="84"/>
      <c r="BS66" s="84"/>
      <c r="BT66" s="84"/>
      <c r="BU66" s="84"/>
      <c r="BV66" s="84"/>
      <c r="BW66" s="84"/>
      <c r="BX66" s="84"/>
      <c r="BY66" s="84"/>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84"/>
      <c r="BN67" s="84"/>
      <c r="BO67" s="84"/>
      <c r="BP67" s="84"/>
      <c r="BQ67" s="84"/>
      <c r="BR67" s="84"/>
      <c r="BS67" s="84"/>
      <c r="BT67" s="84"/>
      <c r="BU67" s="84"/>
      <c r="BV67" s="84"/>
      <c r="BW67" s="84"/>
      <c r="BX67" s="84"/>
      <c r="BY67" s="84"/>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84"/>
      <c r="BN68" s="84"/>
      <c r="BO68" s="84"/>
      <c r="BP68" s="84"/>
      <c r="BQ68" s="84"/>
      <c r="BR68" s="84"/>
      <c r="BS68" s="84"/>
      <c r="BT68" s="84"/>
      <c r="BU68" s="84"/>
      <c r="BV68" s="84"/>
      <c r="BW68" s="84"/>
      <c r="BX68" s="84"/>
      <c r="BY68" s="84"/>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84"/>
      <c r="BN69" s="84"/>
      <c r="BO69" s="84"/>
      <c r="BP69" s="84"/>
      <c r="BQ69" s="84"/>
      <c r="BR69" s="84"/>
      <c r="BS69" s="84"/>
      <c r="BT69" s="84"/>
      <c r="BU69" s="84"/>
      <c r="BV69" s="84"/>
      <c r="BW69" s="84"/>
      <c r="BX69" s="84"/>
      <c r="BY69" s="84"/>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84"/>
      <c r="BN70" s="84"/>
      <c r="BO70" s="84"/>
      <c r="BP70" s="84"/>
      <c r="BQ70" s="84"/>
      <c r="BR70" s="84"/>
      <c r="BS70" s="84"/>
      <c r="BT70" s="84"/>
      <c r="BU70" s="84"/>
      <c r="BV70" s="84"/>
      <c r="BW70" s="84"/>
      <c r="BX70" s="84"/>
      <c r="BY70" s="84"/>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84"/>
      <c r="BN71" s="84"/>
      <c r="BO71" s="84"/>
      <c r="BP71" s="84"/>
      <c r="BQ71" s="84"/>
      <c r="BR71" s="84"/>
      <c r="BS71" s="84"/>
      <c r="BT71" s="84"/>
      <c r="BU71" s="84"/>
      <c r="BV71" s="84"/>
      <c r="BW71" s="84"/>
      <c r="BX71" s="84"/>
      <c r="BY71" s="84"/>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84"/>
      <c r="BN72" s="84"/>
      <c r="BO72" s="84"/>
      <c r="BP72" s="84"/>
      <c r="BQ72" s="84"/>
      <c r="BR72" s="84"/>
      <c r="BS72" s="84"/>
      <c r="BT72" s="84"/>
      <c r="BU72" s="84"/>
      <c r="BV72" s="84"/>
      <c r="BW72" s="84"/>
      <c r="BX72" s="84"/>
      <c r="BY72" s="84"/>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84"/>
      <c r="BN73" s="84"/>
      <c r="BO73" s="84"/>
      <c r="BP73" s="84"/>
      <c r="BQ73" s="84"/>
      <c r="BR73" s="84"/>
      <c r="BS73" s="84"/>
      <c r="BT73" s="84"/>
      <c r="BU73" s="84"/>
      <c r="BV73" s="84"/>
      <c r="BW73" s="84"/>
      <c r="BX73" s="84"/>
      <c r="BY73" s="84"/>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84"/>
      <c r="BN74" s="84"/>
      <c r="BO74" s="84"/>
      <c r="BP74" s="84"/>
      <c r="BQ74" s="84"/>
      <c r="BR74" s="84"/>
      <c r="BS74" s="84"/>
      <c r="BT74" s="84"/>
      <c r="BU74" s="84"/>
      <c r="BV74" s="84"/>
      <c r="BW74" s="84"/>
      <c r="BX74" s="84"/>
      <c r="BY74" s="84"/>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84"/>
      <c r="BN75" s="84"/>
      <c r="BO75" s="84"/>
      <c r="BP75" s="84"/>
      <c r="BQ75" s="84"/>
      <c r="BR75" s="84"/>
      <c r="BS75" s="84"/>
      <c r="BT75" s="84"/>
      <c r="BU75" s="84"/>
      <c r="BV75" s="84"/>
      <c r="BW75" s="84"/>
      <c r="BX75" s="84"/>
      <c r="BY75" s="84"/>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84"/>
      <c r="BN76" s="84"/>
      <c r="BO76" s="84"/>
      <c r="BP76" s="84"/>
      <c r="BQ76" s="84"/>
      <c r="BR76" s="84"/>
      <c r="BS76" s="84"/>
      <c r="BT76" s="84"/>
      <c r="BU76" s="84"/>
      <c r="BV76" s="84"/>
      <c r="BW76" s="84"/>
      <c r="BX76" s="84"/>
      <c r="BY76" s="84"/>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84"/>
      <c r="BN77" s="84"/>
      <c r="BO77" s="84"/>
      <c r="BP77" s="84"/>
      <c r="BQ77" s="84"/>
      <c r="BR77" s="84"/>
      <c r="BS77" s="84"/>
      <c r="BT77" s="84"/>
      <c r="BU77" s="84"/>
      <c r="BV77" s="84"/>
      <c r="BW77" s="84"/>
      <c r="BX77" s="84"/>
      <c r="BY77" s="84"/>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84"/>
      <c r="BN78" s="84"/>
      <c r="BO78" s="84"/>
      <c r="BP78" s="84"/>
      <c r="BQ78" s="84"/>
      <c r="BR78" s="84"/>
      <c r="BS78" s="84"/>
      <c r="BT78" s="84"/>
      <c r="BU78" s="84"/>
      <c r="BV78" s="84"/>
      <c r="BW78" s="84"/>
      <c r="BX78" s="84"/>
      <c r="BY78" s="84"/>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84"/>
      <c r="BN79" s="84"/>
      <c r="BO79" s="84"/>
      <c r="BP79" s="84"/>
      <c r="BQ79" s="84"/>
      <c r="BR79" s="84"/>
      <c r="BS79" s="84"/>
      <c r="BT79" s="84"/>
      <c r="BU79" s="84"/>
      <c r="BV79" s="84"/>
      <c r="BW79" s="84"/>
      <c r="BX79" s="84"/>
      <c r="BY79" s="84"/>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84"/>
      <c r="BN80" s="84"/>
      <c r="BO80" s="84"/>
      <c r="BP80" s="84"/>
      <c r="BQ80" s="84"/>
      <c r="BR80" s="84"/>
      <c r="BS80" s="84"/>
      <c r="BT80" s="84"/>
      <c r="BU80" s="84"/>
      <c r="BV80" s="84"/>
      <c r="BW80" s="84"/>
      <c r="BX80" s="84"/>
      <c r="BY80" s="84"/>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84"/>
      <c r="BN81" s="84"/>
      <c r="BO81" s="84"/>
      <c r="BP81" s="84"/>
      <c r="BQ81" s="84"/>
      <c r="BR81" s="84"/>
      <c r="BS81" s="84"/>
      <c r="BT81" s="84"/>
      <c r="BU81" s="84"/>
      <c r="BV81" s="84"/>
      <c r="BW81" s="84"/>
      <c r="BX81" s="84"/>
      <c r="BY81" s="84"/>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45</v>
      </c>
      <c r="O86" s="12" t="str">
        <f>データ!EO6</f>
        <v>【-】</v>
      </c>
    </row>
  </sheetData>
  <sheetProtection algorithmName="SHA-512" hashValue="y4qEv+eZMjdcngZY9aGG0yiIav1hdOy+bGmpE31jB6YAqCHofIk0mYHarZIc5BWguh8ejf8JyQfxTtobDi2FKA==" saltValue="3XyfsN/kNBI2PT5HnEy7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1" t="s">
        <v>55</v>
      </c>
      <c r="I3" s="72"/>
      <c r="J3" s="72"/>
      <c r="K3" s="72"/>
      <c r="L3" s="72"/>
      <c r="M3" s="72"/>
      <c r="N3" s="72"/>
      <c r="O3" s="72"/>
      <c r="P3" s="72"/>
      <c r="Q3" s="72"/>
      <c r="R3" s="72"/>
      <c r="S3" s="72"/>
      <c r="T3" s="72"/>
      <c r="U3" s="72"/>
      <c r="V3" s="72"/>
      <c r="W3" s="72"/>
      <c r="X3" s="73"/>
      <c r="Y3" s="77" t="s">
        <v>56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14" t="s">
        <v>58</v>
      </c>
      <c r="B4" s="16"/>
      <c r="C4" s="16"/>
      <c r="D4" s="16"/>
      <c r="E4" s="16"/>
      <c r="F4" s="16"/>
      <c r="G4" s="16"/>
      <c r="H4" s="74"/>
      <c r="I4" s="75"/>
      <c r="J4" s="75"/>
      <c r="K4" s="75"/>
      <c r="L4" s="75"/>
      <c r="M4" s="75"/>
      <c r="N4" s="75"/>
      <c r="O4" s="75"/>
      <c r="P4" s="75"/>
      <c r="Q4" s="75"/>
      <c r="R4" s="75"/>
      <c r="S4" s="75"/>
      <c r="T4" s="75"/>
      <c r="U4" s="75"/>
      <c r="V4" s="75"/>
      <c r="W4" s="75"/>
      <c r="X4" s="76"/>
      <c r="Y4" s="70" t="s">
        <v>59</v>
      </c>
      <c r="Z4" s="70"/>
      <c r="AA4" s="70"/>
      <c r="AB4" s="70"/>
      <c r="AC4" s="70"/>
      <c r="AD4" s="70"/>
      <c r="AE4" s="70"/>
      <c r="AF4" s="70"/>
      <c r="AG4" s="70"/>
      <c r="AH4" s="70"/>
      <c r="AI4" s="70"/>
      <c r="AJ4" s="70" t="s">
        <v>60</v>
      </c>
      <c r="AK4" s="70"/>
      <c r="AL4" s="70"/>
      <c r="AM4" s="70"/>
      <c r="AN4" s="70"/>
      <c r="AO4" s="70"/>
      <c r="AP4" s="70"/>
      <c r="AQ4" s="70"/>
      <c r="AR4" s="70"/>
      <c r="AS4" s="70"/>
      <c r="AT4" s="70"/>
      <c r="AU4" s="70" t="s">
        <v>61</v>
      </c>
      <c r="AV4" s="70"/>
      <c r="AW4" s="70"/>
      <c r="AX4" s="70"/>
      <c r="AY4" s="70"/>
      <c r="AZ4" s="70"/>
      <c r="BA4" s="70"/>
      <c r="BB4" s="70"/>
      <c r="BC4" s="70"/>
      <c r="BD4" s="70"/>
      <c r="BE4" s="70"/>
      <c r="BF4" s="70" t="s">
        <v>62</v>
      </c>
      <c r="BG4" s="70"/>
      <c r="BH4" s="70"/>
      <c r="BI4" s="70"/>
      <c r="BJ4" s="70"/>
      <c r="BK4" s="70"/>
      <c r="BL4" s="70"/>
      <c r="BM4" s="70"/>
      <c r="BN4" s="70"/>
      <c r="BO4" s="70"/>
      <c r="BP4" s="70"/>
      <c r="BQ4" s="70" t="s">
        <v>63</v>
      </c>
      <c r="BR4" s="70"/>
      <c r="BS4" s="70"/>
      <c r="BT4" s="70"/>
      <c r="BU4" s="70"/>
      <c r="BV4" s="70"/>
      <c r="BW4" s="70"/>
      <c r="BX4" s="70"/>
      <c r="BY4" s="70"/>
      <c r="BZ4" s="70"/>
      <c r="CA4" s="70"/>
      <c r="CB4" s="70" t="s">
        <v>64</v>
      </c>
      <c r="CC4" s="70"/>
      <c r="CD4" s="70"/>
      <c r="CE4" s="70"/>
      <c r="CF4" s="70"/>
      <c r="CG4" s="70"/>
      <c r="CH4" s="70"/>
      <c r="CI4" s="70"/>
      <c r="CJ4" s="70"/>
      <c r="CK4" s="70"/>
      <c r="CL4" s="70"/>
      <c r="CM4" s="70" t="s">
        <v>65</v>
      </c>
      <c r="CN4" s="70"/>
      <c r="CO4" s="70"/>
      <c r="CP4" s="70"/>
      <c r="CQ4" s="70"/>
      <c r="CR4" s="70"/>
      <c r="CS4" s="70"/>
      <c r="CT4" s="70"/>
      <c r="CU4" s="70"/>
      <c r="CV4" s="70"/>
      <c r="CW4" s="70"/>
      <c r="CX4" s="70" t="s">
        <v>66</v>
      </c>
      <c r="CY4" s="70"/>
      <c r="CZ4" s="70"/>
      <c r="DA4" s="70"/>
      <c r="DB4" s="70"/>
      <c r="DC4" s="70"/>
      <c r="DD4" s="70"/>
      <c r="DE4" s="70"/>
      <c r="DF4" s="70"/>
      <c r="DG4" s="70"/>
      <c r="DH4" s="70"/>
      <c r="DI4" s="70" t="s">
        <v>67</v>
      </c>
      <c r="DJ4" s="70"/>
      <c r="DK4" s="70"/>
      <c r="DL4" s="70"/>
      <c r="DM4" s="70"/>
      <c r="DN4" s="70"/>
      <c r="DO4" s="70"/>
      <c r="DP4" s="70"/>
      <c r="DQ4" s="70"/>
      <c r="DR4" s="70"/>
      <c r="DS4" s="70"/>
      <c r="DT4" s="70" t="s">
        <v>68</v>
      </c>
      <c r="DU4" s="70"/>
      <c r="DV4" s="70"/>
      <c r="DW4" s="70"/>
      <c r="DX4" s="70"/>
      <c r="DY4" s="70"/>
      <c r="DZ4" s="70"/>
      <c r="EA4" s="70"/>
      <c r="EB4" s="70"/>
      <c r="EC4" s="70"/>
      <c r="ED4" s="70"/>
      <c r="EE4" s="70" t="s">
        <v>69</v>
      </c>
      <c r="EF4" s="70"/>
      <c r="EG4" s="70"/>
      <c r="EH4" s="70"/>
      <c r="EI4" s="70"/>
      <c r="EJ4" s="70"/>
      <c r="EK4" s="70"/>
      <c r="EL4" s="70"/>
      <c r="EM4" s="70"/>
      <c r="EN4" s="70"/>
      <c r="EO4" s="70"/>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313297</v>
      </c>
      <c r="D6" s="19">
        <f t="shared" si="3"/>
        <v>47</v>
      </c>
      <c r="E6" s="19">
        <f t="shared" si="3"/>
        <v>18</v>
      </c>
      <c r="F6" s="19">
        <f t="shared" si="3"/>
        <v>1</v>
      </c>
      <c r="G6" s="19">
        <f t="shared" si="3"/>
        <v>0</v>
      </c>
      <c r="H6" s="19" t="str">
        <f t="shared" si="3"/>
        <v>鳥取県　八頭町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0.03</v>
      </c>
      <c r="Q6" s="20">
        <f t="shared" si="3"/>
        <v>100</v>
      </c>
      <c r="R6" s="20">
        <f t="shared" si="3"/>
        <v>3685</v>
      </c>
      <c r="S6" s="20">
        <f t="shared" si="3"/>
        <v>15748</v>
      </c>
      <c r="T6" s="20">
        <f t="shared" si="3"/>
        <v>206.71</v>
      </c>
      <c r="U6" s="20">
        <f t="shared" si="3"/>
        <v>76.180000000000007</v>
      </c>
      <c r="V6" s="20">
        <f t="shared" si="3"/>
        <v>5</v>
      </c>
      <c r="W6" s="20">
        <f t="shared" si="3"/>
        <v>0.01</v>
      </c>
      <c r="X6" s="20">
        <f t="shared" si="3"/>
        <v>500</v>
      </c>
      <c r="Y6" s="21">
        <f>IF(Y7="",NA(),Y7)</f>
        <v>75.92</v>
      </c>
      <c r="Z6" s="21">
        <f t="shared" ref="Z6:AH6" si="4">IF(Z7="",NA(),Z7)</f>
        <v>75.989999999999995</v>
      </c>
      <c r="AA6" s="21">
        <f t="shared" si="4"/>
        <v>73.42</v>
      </c>
      <c r="AB6" s="21">
        <f t="shared" si="4"/>
        <v>73.64</v>
      </c>
      <c r="AC6" s="21">
        <f t="shared" si="4"/>
        <v>70.5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1198.56</v>
      </c>
      <c r="BG6" s="21">
        <f t="shared" ref="BG6:BO6" si="7">IF(BG7="",NA(),BG7)</f>
        <v>1129.47</v>
      </c>
      <c r="BH6" s="21">
        <f t="shared" si="7"/>
        <v>1112.24</v>
      </c>
      <c r="BI6" s="21">
        <f t="shared" si="7"/>
        <v>1062.6300000000001</v>
      </c>
      <c r="BJ6" s="21">
        <f t="shared" si="7"/>
        <v>1137.42</v>
      </c>
      <c r="BK6" s="21">
        <f t="shared" si="7"/>
        <v>862.99</v>
      </c>
      <c r="BL6" s="21">
        <f t="shared" si="7"/>
        <v>782.91</v>
      </c>
      <c r="BM6" s="21">
        <f t="shared" si="7"/>
        <v>783.21</v>
      </c>
      <c r="BN6" s="21">
        <f t="shared" si="7"/>
        <v>902.04</v>
      </c>
      <c r="BO6" s="21">
        <f t="shared" si="7"/>
        <v>992.16</v>
      </c>
      <c r="BP6" s="20" t="str">
        <f>IF(BP7="","",IF(BP7="-","【-】","【"&amp;SUBSTITUTE(TEXT(BP7,"#,##0.00"),"-","△")&amp;"】"))</f>
        <v>【967.97】</v>
      </c>
      <c r="BQ6" s="21">
        <f>IF(BQ7="",NA(),BQ7)</f>
        <v>29.8</v>
      </c>
      <c r="BR6" s="21">
        <f t="shared" ref="BR6:BZ6" si="8">IF(BR7="",NA(),BR7)</f>
        <v>28.67</v>
      </c>
      <c r="BS6" s="21">
        <f t="shared" si="8"/>
        <v>30.58</v>
      </c>
      <c r="BT6" s="21">
        <f t="shared" si="8"/>
        <v>28.27</v>
      </c>
      <c r="BU6" s="21">
        <f t="shared" si="8"/>
        <v>28.06</v>
      </c>
      <c r="BV6" s="21">
        <f t="shared" si="8"/>
        <v>50.06</v>
      </c>
      <c r="BW6" s="21">
        <f t="shared" si="8"/>
        <v>49.38</v>
      </c>
      <c r="BX6" s="21">
        <f t="shared" si="8"/>
        <v>48.53</v>
      </c>
      <c r="BY6" s="21">
        <f t="shared" si="8"/>
        <v>46.11</v>
      </c>
      <c r="BZ6" s="21">
        <f t="shared" si="8"/>
        <v>45.55</v>
      </c>
      <c r="CA6" s="20" t="str">
        <f>IF(CA7="","",IF(CA7="-","【-】","【"&amp;SUBSTITUTE(TEXT(CA7,"#,##0.00"),"-","△")&amp;"】"))</f>
        <v>【46.20】</v>
      </c>
      <c r="CB6" s="21">
        <f>IF(CB7="",NA(),CB7)</f>
        <v>637.44000000000005</v>
      </c>
      <c r="CC6" s="21">
        <f t="shared" ref="CC6:CK6" si="9">IF(CC7="",NA(),CC7)</f>
        <v>659.36</v>
      </c>
      <c r="CD6" s="21">
        <f t="shared" si="9"/>
        <v>585.39</v>
      </c>
      <c r="CE6" s="21">
        <f t="shared" si="9"/>
        <v>920.55</v>
      </c>
      <c r="CF6" s="21">
        <f t="shared" si="9"/>
        <v>795.89</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21.43</v>
      </c>
      <c r="CN6" s="21">
        <f t="shared" ref="CN6:CV6" si="10">IF(CN7="",NA(),CN7)</f>
        <v>21.43</v>
      </c>
      <c r="CO6" s="21">
        <f t="shared" si="10"/>
        <v>21.43</v>
      </c>
      <c r="CP6" s="21">
        <f t="shared" si="10"/>
        <v>14.29</v>
      </c>
      <c r="CQ6" s="21">
        <f t="shared" si="10"/>
        <v>14.29</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313297</v>
      </c>
      <c r="D7" s="23">
        <v>47</v>
      </c>
      <c r="E7" s="23">
        <v>18</v>
      </c>
      <c r="F7" s="23">
        <v>1</v>
      </c>
      <c r="G7" s="23">
        <v>0</v>
      </c>
      <c r="H7" s="23" t="s">
        <v>99</v>
      </c>
      <c r="I7" s="23" t="s">
        <v>100</v>
      </c>
      <c r="J7" s="23" t="s">
        <v>101</v>
      </c>
      <c r="K7" s="23" t="s">
        <v>102</v>
      </c>
      <c r="L7" s="23" t="s">
        <v>103</v>
      </c>
      <c r="M7" s="23" t="s">
        <v>104</v>
      </c>
      <c r="N7" s="24" t="s">
        <v>105</v>
      </c>
      <c r="O7" s="24" t="s">
        <v>106</v>
      </c>
      <c r="P7" s="24">
        <v>0.03</v>
      </c>
      <c r="Q7" s="24">
        <v>100</v>
      </c>
      <c r="R7" s="24">
        <v>3685</v>
      </c>
      <c r="S7" s="24">
        <v>15748</v>
      </c>
      <c r="T7" s="24">
        <v>206.71</v>
      </c>
      <c r="U7" s="24">
        <v>76.180000000000007</v>
      </c>
      <c r="V7" s="24">
        <v>5</v>
      </c>
      <c r="W7" s="24">
        <v>0.01</v>
      </c>
      <c r="X7" s="24">
        <v>500</v>
      </c>
      <c r="Y7" s="24">
        <v>75.92</v>
      </c>
      <c r="Z7" s="24">
        <v>75.989999999999995</v>
      </c>
      <c r="AA7" s="24">
        <v>73.42</v>
      </c>
      <c r="AB7" s="24">
        <v>73.64</v>
      </c>
      <c r="AC7" s="24">
        <v>70.5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1198.56</v>
      </c>
      <c r="BG7" s="24">
        <v>1129.47</v>
      </c>
      <c r="BH7" s="24">
        <v>1112.24</v>
      </c>
      <c r="BI7" s="24">
        <v>1062.6300000000001</v>
      </c>
      <c r="BJ7" s="24">
        <v>1137.42</v>
      </c>
      <c r="BK7" s="24">
        <v>862.99</v>
      </c>
      <c r="BL7" s="24">
        <v>782.91</v>
      </c>
      <c r="BM7" s="24">
        <v>783.21</v>
      </c>
      <c r="BN7" s="24">
        <v>902.04</v>
      </c>
      <c r="BO7" s="24">
        <v>992.16</v>
      </c>
      <c r="BP7" s="24">
        <v>967.97</v>
      </c>
      <c r="BQ7" s="24">
        <v>29.8</v>
      </c>
      <c r="BR7" s="24">
        <v>28.67</v>
      </c>
      <c r="BS7" s="24">
        <v>30.58</v>
      </c>
      <c r="BT7" s="24">
        <v>28.27</v>
      </c>
      <c r="BU7" s="24">
        <v>28.06</v>
      </c>
      <c r="BV7" s="24">
        <v>50.06</v>
      </c>
      <c r="BW7" s="24">
        <v>49.38</v>
      </c>
      <c r="BX7" s="24">
        <v>48.53</v>
      </c>
      <c r="BY7" s="24">
        <v>46.11</v>
      </c>
      <c r="BZ7" s="24">
        <v>45.55</v>
      </c>
      <c r="CA7" s="24">
        <v>46.2</v>
      </c>
      <c r="CB7" s="24">
        <v>637.44000000000005</v>
      </c>
      <c r="CC7" s="24">
        <v>659.36</v>
      </c>
      <c r="CD7" s="24">
        <v>585.39</v>
      </c>
      <c r="CE7" s="24">
        <v>920.55</v>
      </c>
      <c r="CF7" s="24">
        <v>795.89</v>
      </c>
      <c r="CG7" s="24">
        <v>309.22000000000003</v>
      </c>
      <c r="CH7" s="24">
        <v>316.97000000000003</v>
      </c>
      <c r="CI7" s="24">
        <v>326.17</v>
      </c>
      <c r="CJ7" s="24">
        <v>336.93</v>
      </c>
      <c r="CK7" s="24">
        <v>331.17</v>
      </c>
      <c r="CL7" s="24">
        <v>332.82</v>
      </c>
      <c r="CM7" s="24">
        <v>21.43</v>
      </c>
      <c r="CN7" s="24">
        <v>21.43</v>
      </c>
      <c r="CO7" s="24">
        <v>21.43</v>
      </c>
      <c r="CP7" s="24">
        <v>14.29</v>
      </c>
      <c r="CQ7" s="24">
        <v>14.29</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妃徒美</cp:lastModifiedBy>
  <dcterms:created xsi:type="dcterms:W3CDTF">2025-01-24T07:42:24Z</dcterms:created>
  <dcterms:modified xsi:type="dcterms:W3CDTF">2025-01-31T09:17:22Z</dcterms:modified>
  <cp:category/>
</cp:coreProperties>
</file>