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s\職員共有FS\建設水道課\上下水道室\23 ○決算統計\08 経営比較分析表（平成26年度～）\R06\"/>
    </mc:Choice>
  </mc:AlternateContent>
  <xr:revisionPtr revIDLastSave="0" documentId="13_ncr:1_{D8714303-465A-4709-96B0-BF580B48699E}" xr6:coauthVersionLast="47" xr6:coauthVersionMax="47" xr10:uidLastSave="{00000000-0000-0000-0000-000000000000}"/>
  <workbookProtection workbookAlgorithmName="SHA-512" workbookHashValue="5/6p3RYdNcWNlL8SL7TAN7iLrxhyZCQu3IgHVxSjIUYF37l2yXlNPLCr98Rq9sDS8MKv3MPTQxxZuN6t3DTobQ==" workbookSaltValue="64auj/Xuvkc//MEB94EUIQ==" workbookSpinCount="100000" lockStructure="1"/>
  <bookViews>
    <workbookView xWindow="-19320" yWindow="-120" windowWidth="19440" windowHeight="156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AL10" i="4"/>
  <c r="I10"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<sst xmlns="http://schemas.openxmlformats.org/spreadsheetml/2006/main" count="241" uniqueCount="120">
  <si>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</si>
  <si>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</si>
  <si>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</si>
  <si>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</si>
  <si>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</si>
  <si>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</si>
  <si>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</si>
  <si>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</si>
  <si>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</si>
  <si>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</si>
  <si>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</si>
  <si>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</si>
  <si>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</si>
  <si>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</si>
  <si>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</si>
  <si>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</si>
  <si>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</si>
  <si>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</si>
  <si>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</si>
  <si>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</si>
  <si>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</si>
  <si>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</si>
  <si>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</si>
  <si>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</si>
  <si>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</si>
  <si>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</si>
  <si>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</si>
  <si>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</si>
  <si>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</si>
  <si>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</si>
  <si>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</si>
  <si>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</si>
  <si>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</si>
  <si>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</si>
  <si>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</si>
  <si>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</si>
  <si>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</si>
  <si>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</si>
  <si>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</si>
  <si>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</si>
  <si>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</si>
  <si>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</si>
  <si>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</si>
  <si>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</si>
  <si>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</si>
  <si>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</si>
  <si>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</si>
  <si>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</si>
  <si>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</si>
  <si>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</si>
  <si>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</si>
  <si>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</si>
  <si>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</si>
  <si>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</si>
  <si>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</si>
  <si>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</si>
  <si>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</si>
  <si>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</si>
  <si>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</si>
  <si>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</si>
  <si>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</si>
  <si>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</si>
  <si>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</si>
  <si>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</si>
  <si>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</si>
  <si>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</si>
  <si>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</si>
  <si>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</si>
  <si>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</si>
  <si>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</si>
  <si>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</si>
  <si>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</si>
  <si>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</si>
  <si>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</si>
  <si>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</si>
  <si>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</si>
  <si>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</si>
  <si>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</si>
  <si>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</si>
  <si>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</si>
  <si>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</si>
  <si>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</si>
  <si>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</si>
  <si>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</si>
  <si>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</si>
  <si>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</si>
  <si>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</si>
  <si>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</si>
  <si>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</si>
  <si>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</si>
  <si>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</si>
  <si>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</si>
  <si>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</si>
  <si>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</si>
  <si>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</si>
  <si>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</si>
  <si>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</si>
  <si>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</si>
  <si>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</si>
  <si>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</si>
  <si>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</si>
  <si>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</si>
  <si>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</si>
  <si>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</si>
  <si>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</si>
  <si>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</si>
  <si>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</si>
  <si>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</si>
  <si>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</si>
  <si>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</si>
  <si>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</si>
  <si>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</si>
  <si>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</si>
  <si>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</si>
  <si>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</si>
  <si>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</si>
  <si>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</si>
  <si>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経営環境が厳しさを増す中で、長期的かつ安定した経営基盤を確立することが必要となっています。
①人口が減少傾向にある中、安定した料金収入を確保するため、徴収率向上に加え料金体系の見直しを図る。
②三朝町下水道ストックマネジメント計画に基づき、老朽施設の更新整備を進める。
③外部委託による維持管理費の抑制など、経費の削減についても検討を行う。</t>
    <rPh sb="1" eb="5">
      <t>ケイエイカンキョウ</t>
    </rPh>
    <rPh sb="6" eb="7">
      <t>キビ</t>
    </rPh>
    <rPh sb="10" eb="11">
      <t>マ</t>
    </rPh>
    <rPh sb="12" eb="13">
      <t>ナカ</t>
    </rPh>
    <rPh sb="15" eb="18">
      <t>チョウキテキ</t>
    </rPh>
    <rPh sb="20" eb="22">
      <t>アンテイ</t>
    </rPh>
    <rPh sb="24" eb="28">
      <t>ケイエイキバン</t>
    </rPh>
    <rPh sb="29" eb="31">
      <t>カクリツ</t>
    </rPh>
    <rPh sb="36" eb="38">
      <t>ヒツヨウ</t>
    </rPh>
    <rPh sb="49" eb="51">
      <t>ジンコウ</t>
    </rPh>
    <rPh sb="52" eb="56">
      <t>ゲンショウケイコウ</t>
    </rPh>
    <rPh sb="59" eb="60">
      <t>ナカ</t>
    </rPh>
    <rPh sb="61" eb="63">
      <t>アンテイ</t>
    </rPh>
    <rPh sb="138" eb="142">
      <t>ガイブイタク</t>
    </rPh>
    <rPh sb="145" eb="150">
      <t>イジカンリヒ</t>
    </rPh>
    <rPh sb="151" eb="153">
      <t>ヨクセイ</t>
    </rPh>
    <rPh sb="156" eb="158">
      <t>ケイヒ</t>
    </rPh>
    <rPh sb="159" eb="161">
      <t>サクゲン</t>
    </rPh>
    <rPh sb="166" eb="168">
      <t>ケントウ</t>
    </rPh>
    <rPh sb="169" eb="170">
      <t>オコナ</t>
    </rPh>
    <phoneticPr fontId="4"/>
  </si>
  <si>
    <t>　事故の発生や機能停止を未然に防ぐとともに、施設更新や維持管理コストの平準化を図るため、平成30年度に策定した三朝町下水道ストックマネジメント計画を令和４年度に更新策定した。この計画に基づき、管渠はもとより施設についても更新を進めることとしている。</t>
    <rPh sb="1" eb="3">
      <t>ジコ</t>
    </rPh>
    <rPh sb="4" eb="6">
      <t>ハッセイ</t>
    </rPh>
    <rPh sb="7" eb="11">
      <t>キノウテイシ</t>
    </rPh>
    <rPh sb="12" eb="14">
      <t>ミゼン</t>
    </rPh>
    <rPh sb="15" eb="16">
      <t>フセ</t>
    </rPh>
    <rPh sb="22" eb="26">
      <t>シセツコウシン</t>
    </rPh>
    <rPh sb="27" eb="31">
      <t>イジカンリ</t>
    </rPh>
    <rPh sb="35" eb="38">
      <t>ヘイジュンカ</t>
    </rPh>
    <rPh sb="39" eb="40">
      <t>ハカ</t>
    </rPh>
    <rPh sb="44" eb="46">
      <t>ヘイセイ</t>
    </rPh>
    <rPh sb="48" eb="50">
      <t>ネンド</t>
    </rPh>
    <rPh sb="51" eb="53">
      <t>サクテイ</t>
    </rPh>
    <rPh sb="55" eb="58">
      <t>ミササチョウ</t>
    </rPh>
    <rPh sb="58" eb="61">
      <t>ゲスイドウ</t>
    </rPh>
    <rPh sb="71" eb="73">
      <t>ケイカク</t>
    </rPh>
    <rPh sb="74" eb="76">
      <t>レイワ</t>
    </rPh>
    <rPh sb="77" eb="78">
      <t>ネン</t>
    </rPh>
    <rPh sb="78" eb="79">
      <t>ド</t>
    </rPh>
    <rPh sb="80" eb="82">
      <t>コウシン</t>
    </rPh>
    <rPh sb="82" eb="84">
      <t>サクテイ</t>
    </rPh>
    <rPh sb="89" eb="91">
      <t>ケイカク</t>
    </rPh>
    <rPh sb="92" eb="93">
      <t>モト</t>
    </rPh>
    <rPh sb="96" eb="98">
      <t>カンキョ</t>
    </rPh>
    <rPh sb="103" eb="105">
      <t>シセツ</t>
    </rPh>
    <rPh sb="110" eb="112">
      <t>コウシン</t>
    </rPh>
    <rPh sb="113" eb="114">
      <t>スス</t>
    </rPh>
    <phoneticPr fontId="4"/>
  </si>
  <si>
    <t xml:space="preserve">
　人口減少や上水道の節水対策による処理量の減に伴い料金収入も減少基調にあるが、公営企業会計移行に伴う基金取り崩しにより総収益は増加。支払消費税などの減少により総費用の減となり、①収益的収支比率は令和４年度より大幅に増となっている。また地方債償還金等の減による汚水処理費の減により⑤経費回収率については前年比増で推移している。
　また、処理水量、料金収入ともに人口減少が影響しているため今後の施設改良時に処理人口を考慮し検討することとしている。時点では良好な経営状態を維持しているが、引き続き施設の老朽化対策や経費の見直しなど費用面の削減や徴収強化を進める一方で、燃料価格の高騰、物価の高騰となっている状況を踏まえて、料金設定・料金体系についても見直しが必要となっている。
　</t>
    <rPh sb="40" eb="46">
      <t>コウエイキギョウカイケイ</t>
    </rPh>
    <rPh sb="46" eb="48">
      <t>イコウ</t>
    </rPh>
    <rPh sb="49" eb="50">
      <t>トモナ</t>
    </rPh>
    <rPh sb="51" eb="54">
      <t>キキント</t>
    </rPh>
    <rPh sb="55" eb="56">
      <t>クズ</t>
    </rPh>
    <rPh sb="60" eb="63">
      <t>ソウシュウエキ</t>
    </rPh>
    <rPh sb="64" eb="66">
      <t>ゾウカ</t>
    </rPh>
    <rPh sb="75" eb="77">
      <t>ゲンショウ</t>
    </rPh>
    <rPh sb="80" eb="83">
      <t>ソウヒヨウ</t>
    </rPh>
    <rPh sb="84" eb="85">
      <t>ゲン</t>
    </rPh>
    <rPh sb="98" eb="100">
      <t>レイワ</t>
    </rPh>
    <rPh sb="101" eb="103">
      <t>ネンド</t>
    </rPh>
    <rPh sb="105" eb="107">
      <t>オオハバ</t>
    </rPh>
    <rPh sb="108" eb="109">
      <t>ゾウ</t>
    </rPh>
    <rPh sb="118" eb="121">
      <t>チホウサイ</t>
    </rPh>
    <rPh sb="121" eb="124">
      <t>ショウカンキン</t>
    </rPh>
    <rPh sb="124" eb="125">
      <t>トウ</t>
    </rPh>
    <rPh sb="126" eb="127">
      <t>ゲン</t>
    </rPh>
    <rPh sb="130" eb="135">
      <t>オスイショリヒ</t>
    </rPh>
    <rPh sb="136" eb="137">
      <t>ゲン</t>
    </rPh>
    <rPh sb="151" eb="154">
      <t>ゼンネンヒ</t>
    </rPh>
    <rPh sb="154" eb="155">
      <t>ゾウ</t>
    </rPh>
    <rPh sb="156" eb="158">
      <t>スイイ</t>
    </rPh>
    <rPh sb="252" eb="254">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</si>
</sst>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16-4849-A99B-E0A88172CBA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6516-4849-A99B-E0A88172CBA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E-4DA8-8273-9DC5F99C70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C88E-4DA8-8273-9DC5F99C70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95.24</c:v>
                </c:pt>
                <c:pt idx="1">
                  <c:v>96.06</c:v>
                </c:pt>
                <c:pt idx="2">
                  <c:v>95.57</c:v>
                </c:pt>
                <c:pt idx="3">
                  <c:v>96.58</c:v>
                </c:pt>
                <c:pt idx="4">
                  <c:v>96.71</c:v>
                </c:pt>
              </c:numCache>
            </c:numRef>
          </c:val>
          <c:extLst>
            <c:ext xmlns:c16="http://schemas.microsoft.com/office/drawing/2014/chart" uri="{C3380CC4-5D6E-409C-BE32-E72D297353CC}">
              <c16:uniqueId val="{00000000-CF3E-4DCD-94A1-CED73D08FD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CF3E-4DCD-94A1-CED73D08FD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102.63</c:v>
                </c:pt>
                <c:pt idx="1">
                  <c:v>96.09</c:v>
                </c:pt>
                <c:pt idx="2">
                  <c:v>108.12</c:v>
                </c:pt>
                <c:pt idx="3">
                  <c:v>99.61</c:v>
                </c:pt>
                <c:pt idx="4">
                  <c:v>151.47</c:v>
                </c:pt>
              </c:numCache>
            </c:numRef>
          </c:val>
          <c:extLst>
            <c:ext xmlns:c16="http://schemas.microsoft.com/office/drawing/2014/chart" uri="{C3380CC4-5D6E-409C-BE32-E72D297353CC}">
              <c16:uniqueId val="{00000000-6FB0-4C0A-9FAA-2AE7FA4892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0-4C0A-9FAA-2AE7FA4892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9-4F2A-B95A-42F6416E9B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9-4F2A-B95A-42F6416E9B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9D-4C73-B685-D6753DE386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9D-4C73-B685-D6753DE386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2D-41E8-8627-6198530686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D-41E8-8627-6198530686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5C-42E1-AD54-BEDF31A60B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5C-42E1-AD54-BEDF31A60B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680.48</c:v>
                </c:pt>
                <c:pt idx="3" formatCode="#,##0.00;&quot;△&quot;#,##0.00;&quot;-&quot;">
                  <c:v>637.05999999999995</c:v>
                </c:pt>
                <c:pt idx="4" formatCode="#,##0.00;&quot;△&quot;#,##0.00;&quot;-&quot;">
                  <c:v>575.03</c:v>
                </c:pt>
              </c:numCache>
            </c:numRef>
          </c:val>
          <c:extLst>
            <c:ext xmlns:c16="http://schemas.microsoft.com/office/drawing/2014/chart" uri="{C3380CC4-5D6E-409C-BE32-E72D297353CC}">
              <c16:uniqueId val="{00000000-53F4-4525-B32B-76F0FA35D7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53F4-4525-B32B-76F0FA35D7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110.57</c:v>
                </c:pt>
                <c:pt idx="1">
                  <c:v>92.65</c:v>
                </c:pt>
                <c:pt idx="2">
                  <c:v>109.4</c:v>
                </c:pt>
                <c:pt idx="3">
                  <c:v>101.21</c:v>
                </c:pt>
                <c:pt idx="4">
                  <c:v>121.13</c:v>
                </c:pt>
              </c:numCache>
            </c:numRef>
          </c:val>
          <c:extLst>
            <c:ext xmlns:c16="http://schemas.microsoft.com/office/drawing/2014/chart" uri="{C3380CC4-5D6E-409C-BE32-E72D297353CC}">
              <c16:uniqueId val="{00000000-B67C-42C7-97B8-F07AEF15BC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B67C-42C7-97B8-F07AEF15BC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171.5</c:v>
                </c:pt>
                <c:pt idx="1">
                  <c:v>197.77</c:v>
                </c:pt>
                <c:pt idx="2">
                  <c:v>170.74</c:v>
                </c:pt>
                <c:pt idx="3">
                  <c:v>184.98</c:v>
                </c:pt>
                <c:pt idx="4">
                  <c:v>157.13999999999999</c:v>
                </c:pt>
              </c:numCache>
            </c:numRef>
          </c:val>
          <c:extLst>
            <c:ext xmlns:c16="http://schemas.microsoft.com/office/drawing/2014/chart" uri="{C3380CC4-5D6E-409C-BE32-E72D297353CC}">
              <c16:uniqueId val="{00000000-D7C0-41CC-9B07-68C5E952E2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D7C0-41CC-9B07-68C5E952E2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6" zoomScale="50" zoomScaleNormal="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三朝町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5936</v>
      </c>
      <c r="AM8" s="36"/>
      <c r="AN8" s="36"/>
      <c r="AO8" s="36"/>
      <c r="AP8" s="36"/>
      <c r="AQ8" s="36"/>
      <c r="AR8" s="36"/>
      <c r="AS8" s="36"/>
      <c r="AT8" s="37">
        <f>データ!T6</f>
        <v>56.94</v>
      </c>
      <c r="AU8" s="37"/>
      <c r="AV8" s="37"/>
      <c r="AW8" s="37"/>
      <c r="AX8" s="37"/>
      <c r="AY8" s="37"/>
      <c r="AZ8" s="37"/>
      <c r="BA8" s="37"/>
      <c r="BB8" s="37">
        <f>データ!U6</f>
        <v>104.25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70.16</v>
      </c>
      <c r="Q10" s="37"/>
      <c r="R10" s="37"/>
      <c r="S10" s="37"/>
      <c r="T10" s="37"/>
      <c r="U10" s="37"/>
      <c r="V10" s="37"/>
      <c r="W10" s="37">
        <f>データ!Q6</f>
        <v>95.98</v>
      </c>
      <c r="X10" s="37"/>
      <c r="Y10" s="37"/>
      <c r="Z10" s="37"/>
      <c r="AA10" s="37"/>
      <c r="AB10" s="37"/>
      <c r="AC10" s="37"/>
      <c r="AD10" s="36">
        <f>データ!R6</f>
        <v>3520</v>
      </c>
      <c r="AE10" s="36"/>
      <c r="AF10" s="36"/>
      <c r="AG10" s="36"/>
      <c r="AH10" s="36"/>
      <c r="AI10" s="36"/>
      <c r="AJ10" s="36"/>
      <c r="AK10" s="2"/>
      <c r="AL10" s="36">
        <f>データ!V6</f>
        <v>4134</v>
      </c>
      <c r="AM10" s="36"/>
      <c r="AN10" s="36"/>
      <c r="AO10" s="36"/>
      <c r="AP10" s="36"/>
      <c r="AQ10" s="36"/>
      <c r="AR10" s="36"/>
      <c r="AS10" s="36"/>
      <c r="AT10" s="37">
        <f>データ!W6</f>
        <v>1.92</v>
      </c>
      <c r="AU10" s="37"/>
      <c r="AV10" s="37"/>
      <c r="AW10" s="37"/>
      <c r="AX10" s="37"/>
      <c r="AY10" s="37"/>
      <c r="AZ10" s="37"/>
      <c r="BA10" s="37"/>
      <c r="BB10" s="37">
        <f>データ!X6</f>
        <v>2153.13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43</v>
      </c>
      <c r="O86" s="12" t="str">
        <f>データ!EO6</f>
        <v>【0.11】</v>
      </c>
    </row>
  </sheetData>
  <sheetProtection algorithmName="SHA-512" hashValue="SbNmbSFNe0fuRcXhmAuK/B4ILeTV3nbT9Bnqym8TSm+Xr6BY9/yYgbTZK9TOqyktOpArG8m1jHfrBZ4FVCynkQ==" saltValue="KZRfaA5klJMnn8QnhHZM0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313645</v>
      </c>
      <c r="D6" s="19">
        <f t="shared" si="3"/>
        <v>47</v>
      </c>
      <c r="E6" s="19">
        <f t="shared" si="3"/>
        <v>17</v>
      </c>
      <c r="F6" s="19">
        <f t="shared" si="3"/>
        <v>4</v>
      </c>
      <c r="G6" s="19">
        <f t="shared" si="3"/>
        <v>0</v>
      </c>
      <c r="H6" s="19" t="str">
        <f t="shared" si="3"/>
        <v>鳥取県　三朝町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70.16</v>
      </c>
      <c r="Q6" s="20">
        <f t="shared" si="3"/>
        <v>95.98</v>
      </c>
      <c r="R6" s="20">
        <f t="shared" si="3"/>
        <v>3520</v>
      </c>
      <c r="S6" s="20">
        <f t="shared" si="3"/>
        <v>5936</v>
      </c>
      <c r="T6" s="20">
        <f t="shared" si="3"/>
        <v>56.94</v>
      </c>
      <c r="U6" s="20">
        <f t="shared" si="3"/>
        <v>104.25</v>
      </c>
      <c r="V6" s="20">
        <f t="shared" si="3"/>
        <v>4134</v>
      </c>
      <c r="W6" s="20">
        <f t="shared" si="3"/>
        <v>1.92</v>
      </c>
      <c r="X6" s="20">
        <f t="shared" si="3"/>
        <v>2153.13</v>
      </c>
      <c r="Y6" s="21">
        <f>IF(Y7="",NA(),Y7)</f>
        <v>102.63</v>
      </c>
      <c r="Z6" s="21">
        <f t="shared" ref="Z6:AH6" si="4">IF(Z7="",NA(),Z7)</f>
        <v>96.09</v>
      </c>
      <c r="AA6" s="21">
        <f t="shared" si="4"/>
        <v>108.12</v>
      </c>
      <c r="AB6" s="21">
        <f t="shared" si="4"/>
        <v>99.61</v>
      </c>
      <c r="AC6" s="21">
        <f t="shared" si="4"/>
        <v>151.47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680.48</v>
      </c>
      <c r="BI6" s="21">
        <f t="shared" si="7"/>
        <v>637.05999999999995</v>
      </c>
      <c r="BJ6" s="21">
        <f t="shared" si="7"/>
        <v>575.03</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110.57</v>
      </c>
      <c r="BR6" s="21">
        <f t="shared" ref="BR6:BZ6" si="8">IF(BR7="",NA(),BR7)</f>
        <v>92.65</v>
      </c>
      <c r="BS6" s="21">
        <f t="shared" si="8"/>
        <v>109.4</v>
      </c>
      <c r="BT6" s="21">
        <f t="shared" si="8"/>
        <v>101.21</v>
      </c>
      <c r="BU6" s="21">
        <f t="shared" si="8"/>
        <v>121.13</v>
      </c>
      <c r="BV6" s="21">
        <f t="shared" si="8"/>
        <v>84.3</v>
      </c>
      <c r="BW6" s="21">
        <f t="shared" si="8"/>
        <v>82.88</v>
      </c>
      <c r="BX6" s="21">
        <f t="shared" si="8"/>
        <v>82.53</v>
      </c>
      <c r="BY6" s="21">
        <f t="shared" si="8"/>
        <v>81.81</v>
      </c>
      <c r="BZ6" s="21">
        <f t="shared" si="8"/>
        <v>82.27</v>
      </c>
      <c r="CA6" s="20" t="str">
        <f>IF(CA7="","",IF(CA7="-","【-】","【"&amp;SUBSTITUTE(TEXT(CA7,"#,##0.00"),"-","△")&amp;"】"))</f>
        <v>【75.33】</v>
      </c>
      <c r="CB6" s="21">
        <f>IF(CB7="",NA(),CB7)</f>
        <v>171.5</v>
      </c>
      <c r="CC6" s="21">
        <f t="shared" ref="CC6:CK6" si="9">IF(CC7="",NA(),CC7)</f>
        <v>197.77</v>
      </c>
      <c r="CD6" s="21">
        <f t="shared" si="9"/>
        <v>170.74</v>
      </c>
      <c r="CE6" s="21">
        <f t="shared" si="9"/>
        <v>184.98</v>
      </c>
      <c r="CF6" s="21">
        <f t="shared" si="9"/>
        <v>157.13999999999999</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95.24</v>
      </c>
      <c r="CY6" s="21">
        <f t="shared" ref="CY6:DG6" si="11">IF(CY7="",NA(),CY7)</f>
        <v>96.06</v>
      </c>
      <c r="CZ6" s="21">
        <f t="shared" si="11"/>
        <v>95.57</v>
      </c>
      <c r="DA6" s="21">
        <f t="shared" si="11"/>
        <v>96.58</v>
      </c>
      <c r="DB6" s="21">
        <f t="shared" si="11"/>
        <v>96.71</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15">
      <c r="A7" s="14"/>
      <c r="B7" s="23">
        <v>2023</v>
      </c>
      <c r="C7" s="23">
        <v>313645</v>
      </c>
      <c r="D7" s="23">
        <v>47</v>
      </c>
      <c r="E7" s="23">
        <v>17</v>
      </c>
      <c r="F7" s="23">
        <v>4</v>
      </c>
      <c r="G7" s="23">
        <v>0</v>
      </c>
      <c r="H7" s="23" t="s">
        <v>98</v>
      </c>
      <c r="I7" s="23" t="s">
        <v>99</v>
      </c>
      <c r="J7" s="23" t="s">
        <v>100</v>
      </c>
      <c r="K7" s="23" t="s">
        <v>101</v>
      </c>
      <c r="L7" s="23" t="s">
        <v>102</v>
      </c>
      <c r="M7" s="23" t="s">
        <v>103</v>
      </c>
      <c r="N7" s="24" t="s">
        <v>104</v>
      </c>
      <c r="O7" s="24" t="s">
        <v>105</v>
      </c>
      <c r="P7" s="24">
        <v>70.16</v>
      </c>
      <c r="Q7" s="24">
        <v>95.98</v>
      </c>
      <c r="R7" s="24">
        <v>3520</v>
      </c>
      <c r="S7" s="24">
        <v>5936</v>
      </c>
      <c r="T7" s="24">
        <v>56.94</v>
      </c>
      <c r="U7" s="24">
        <v>104.25</v>
      </c>
      <c r="V7" s="24">
        <v>4134</v>
      </c>
      <c r="W7" s="24">
        <v>1.92</v>
      </c>
      <c r="X7" s="24">
        <v>2153.13</v>
      </c>
      <c r="Y7" s="24">
        <v>102.63</v>
      </c>
      <c r="Z7" s="24">
        <v>96.09</v>
      </c>
      <c r="AA7" s="24">
        <v>108.12</v>
      </c>
      <c r="AB7" s="24">
        <v>99.61</v>
      </c>
      <c r="AC7" s="24">
        <v>151.47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680.48</v>
      </c>
      <c r="BI7" s="24">
        <v>637.05999999999995</v>
      </c>
      <c r="BJ7" s="24">
        <v>575.03</v>
      </c>
      <c r="BK7" s="24">
        <v>1267.3900000000001</v>
      </c>
      <c r="BL7" s="24">
        <v>1268.6300000000001</v>
      </c>
      <c r="BM7" s="24">
        <v>1283.69</v>
      </c>
      <c r="BN7" s="24">
        <v>1160.22</v>
      </c>
      <c r="BO7" s="24">
        <v>1141.98</v>
      </c>
      <c r="BP7" s="24">
        <v>1156.82</v>
      </c>
      <c r="BQ7" s="24">
        <v>110.57</v>
      </c>
      <c r="BR7" s="24">
        <v>92.65</v>
      </c>
      <c r="BS7" s="24">
        <v>109.4</v>
      </c>
      <c r="BT7" s="24">
        <v>101.21</v>
      </c>
      <c r="BU7" s="24">
        <v>121.13</v>
      </c>
      <c r="BV7" s="24">
        <v>84.3</v>
      </c>
      <c r="BW7" s="24">
        <v>82.88</v>
      </c>
      <c r="BX7" s="24">
        <v>82.53</v>
      </c>
      <c r="BY7" s="24">
        <v>81.81</v>
      </c>
      <c r="BZ7" s="24">
        <v>82.27</v>
      </c>
      <c r="CA7" s="24">
        <v>75.33</v>
      </c>
      <c r="CB7" s="24">
        <v>171.5</v>
      </c>
      <c r="CC7" s="24">
        <v>197.77</v>
      </c>
      <c r="CD7" s="24">
        <v>170.74</v>
      </c>
      <c r="CE7" s="24">
        <v>184.98</v>
      </c>
      <c r="CF7" s="24">
        <v>157.13999999999999</v>
      </c>
      <c r="CG7" s="24">
        <v>185.47</v>
      </c>
      <c r="CH7" s="24">
        <v>187.76</v>
      </c>
      <c r="CI7" s="24">
        <v>190.48</v>
      </c>
      <c r="CJ7" s="24">
        <v>193.59</v>
      </c>
      <c r="CK7" s="24">
        <v>194.42</v>
      </c>
      <c r="CL7" s="24">
        <v>215.73</v>
      </c>
      <c r="CM7" s="24" t="s">
        <v>104</v>
      </c>
      <c r="CN7" s="24" t="s">
        <v>104</v>
      </c>
      <c r="CO7" s="24" t="s">
        <v>104</v>
      </c>
      <c r="CP7" s="24" t="s">
        <v>104</v>
      </c>
      <c r="CQ7" s="24" t="s">
        <v>104</v>
      </c>
      <c r="CR7" s="24">
        <v>45.68</v>
      </c>
      <c r="CS7" s="24">
        <v>45.87</v>
      </c>
      <c r="CT7" s="24">
        <v>44.24</v>
      </c>
      <c r="CU7" s="24">
        <v>45.3</v>
      </c>
      <c r="CV7" s="24">
        <v>45.6</v>
      </c>
      <c r="CW7" s="24">
        <v>43.28</v>
      </c>
      <c r="CX7" s="24">
        <v>95.24</v>
      </c>
      <c r="CY7" s="24">
        <v>96.06</v>
      </c>
      <c r="CZ7" s="24">
        <v>95.57</v>
      </c>
      <c r="DA7" s="24">
        <v>96.58</v>
      </c>
      <c r="DB7" s="24">
        <v>96.71</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0.06</v>
      </c>
      <c r="EL7" s="24">
        <v>0.27</v>
      </c>
      <c r="EM7" s="24">
        <v>0.22</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