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enomotot\Downloads\【経営比較分析表】2023_313700_46_1718\"/>
    </mc:Choice>
  </mc:AlternateContent>
  <xr:revisionPtr revIDLastSave="0" documentId="13_ncr:1_{02356CC7-AB51-43F8-B095-6112B3670E96}" xr6:coauthVersionLast="36" xr6:coauthVersionMax="36" xr10:uidLastSave="{00000000-0000-0000-0000-000000000000}"/>
  <workbookProtection workbookAlgorithmName="SHA-512" workbookHashValue="oHR7iwZ/T4TPwNHfByTQQXBz2fKefaFUs++/m9hHLSQHRF46gF0FYwSrk68wS+Ud4t4x9jW2JsZ/V90jV7n3sA==" workbookSaltValue="25ipYgjLr89di+6bNZw/kQ=="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AD10" i="4" s="1"/>
  <c r="Q6" i="5"/>
  <c r="W10" i="4" s="1"/>
  <c r="P6" i="5"/>
  <c r="O6" i="5"/>
  <c r="I10" i="4" s="1"/>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H85" i="4"/>
  <c r="BB10" i="4"/>
  <c r="AT10" i="4"/>
  <c r="P10" i="4"/>
  <c r="W8" i="4"/>
  <c r="B6" i="4"/>
</calcChain>
</file>

<file path=xl/sharedStrings.xml><?xml version="1.0" encoding="utf-8"?>
<sst xmlns="http://schemas.openxmlformats.org/spreadsheetml/2006/main" count="299" uniqueCount="117">
  <si>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</si>
  <si>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</si>
  <si>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</si>
  <si>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</si>
  <si>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</si>
  <si>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</si>
  <si>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</si>
  <si>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</si>
  <si>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</si>
  <si>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</si>
  <si>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</si>
  <si>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</si>
  <si>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</si>
  <si>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</si>
  <si>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</si>
  <si>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</si>
  <si>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</si>
  <si>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</si>
  <si>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</si>
  <si>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</si>
  <si>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</si>
  <si>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</si>
  <si>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</si>
  <si>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</si>
  <si>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</si>
  <si>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</si>
  <si>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</si>
  <si>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</si>
  <si>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</si>
  <si>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</si>
  <si>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</si>
  <si>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</si>
  <si>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</si>
  <si>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</si>
  <si>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</si>
  <si>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</si>
  <si>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</si>
  <si>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</si>
  <si>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</si>
  <si>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</si>
  <si>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</si>
  <si>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</si>
  <si>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</si>
  <si>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</si>
  <si>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</si>
  <si>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</si>
  <si>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</si>
  <si>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</si>
  <si>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</si>
  <si>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</si>
  <si>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</si>
  <si>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</si>
  <si>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</si>
  <si>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</si>
  <si>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</si>
  <si>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</si>
  <si>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</si>
  <si>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</si>
  <si>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</si>
  <si>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</si>
  <si>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</si>
  <si>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</si>
  <si>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</si>
  <si>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</si>
  <si>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</si>
  <si>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</si>
  <si>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</si>
  <si>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</si>
  <si>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</si>
  <si>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</si>
  <si>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</si>
  <si>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</si>
  <si>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</si>
  <si>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</si>
  <si>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</si>
  <si>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</si>
  <si>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</si>
  <si>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</si>
  <si>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</si>
  <si>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</si>
  <si>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</si>
  <si>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</si>
  <si>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</si>
  <si>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</si>
  <si>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</si>
  <si>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</si>
  <si>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</si>
  <si>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</si>
  <si>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</si>
  <si>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</si>
  <si>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</si>
  <si>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</si>
  <si>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</si>
  <si>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</si>
  <si>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</si>
  <si>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</si>
  <si>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湯梨浜町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</si>
  <si>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</si>
  <si>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</si>
  <si>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</si>
  <si>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</si>
  <si>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</si>
  <si>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</si>
  <si>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</si>
  <si>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</si>
  <si>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</si>
  <si>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</si>
  <si>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</si>
  <si>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</si>
  <si>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</si>
  <si>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</si>
  <si>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</si>
  <si>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</si>
  <si>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</si>
  <si>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本町では、令和4年度より地方公営企業法の一部適用へ移行した。
　下水道整備はほぼ完了しており、管渠延長工事も概ね整備を進め、業務の主体はほぼ維持管理のみとなっている。また、独自の処理場を保有せず、流域下水道への流入のみである。
　経常収支比率は微増、流動比率は大きく減少、企業債残高対事業規模比率は減少、汚水処理原価は増加。雨水事業への建設投資により今後の企業債償還が過大になることが見込まれる。</t>
    <rPh sb="116" eb="118">
      <t>ケイジョウ</t>
    </rPh>
    <rPh sb="126" eb="128">
      <t>リュウドウ</t>
    </rPh>
    <rPh sb="128" eb="130">
      <t>ヒリツ</t>
    </rPh>
    <rPh sb="131" eb="132">
      <t>オオ</t>
    </rPh>
    <rPh sb="134" eb="136">
      <t>ゲンショウ</t>
    </rPh>
    <rPh sb="150" eb="152">
      <t>ゲンショウ</t>
    </rPh>
    <phoneticPr fontId="4"/>
  </si>
  <si>
    <t>　処理区域内で管渠の老朽化が進んでいる状況を踏まえ、管路、施設等のストックマネジメント計画により計画的に更新を進める必要がある。
　また、不明水対策についても、調査を行い優先順位により年次計画により老朽化対策を進める。</t>
  </si>
  <si>
    <t xml:space="preserve"> 令和３年４月に下水道使用料の料金改定を実施したことにより、「収益的収支比率」「経費回収率」が改善した。
「汚水処理原価」は全国平均程度となり使用料改定の効果が明確となったが引き続き、汚水経営健全化及び効率化を図り改善に努める。
 また、令和４年４月に地方公営企業会計移行を行い、中長期的な安定経営を図る必要がある。維持管理費削減のため、公共下水道と農業集落排水処理施設との統合や広域化を検討していく。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</si>
</sst>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FED-4395-94E3-D7A364D2975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0.12</c:v>
                </c:pt>
                <c:pt idx="4">
                  <c:v>0.09</c:v>
                </c:pt>
              </c:numCache>
            </c:numRef>
          </c:val>
          <c:smooth val="0"/>
          <c:extLst>
            <c:ext xmlns:c16="http://schemas.microsoft.com/office/drawing/2014/chart" uri="{C3380CC4-5D6E-409C-BE32-E72D297353CC}">
              <c16:uniqueId val="{00000001-BFED-4395-94E3-D7A364D2975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E1-4C87-891C-25427D54BF1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55.82</c:v>
                </c:pt>
                <c:pt idx="4">
                  <c:v>56.51</c:v>
                </c:pt>
              </c:numCache>
            </c:numRef>
          </c:val>
          <c:smooth val="0"/>
          <c:extLst>
            <c:ext xmlns:c16="http://schemas.microsoft.com/office/drawing/2014/chart" uri="{C3380CC4-5D6E-409C-BE32-E72D297353CC}">
              <c16:uniqueId val="{00000001-95E1-4C87-891C-25427D54BF1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98.9</c:v>
                </c:pt>
                <c:pt idx="4">
                  <c:v>98.68</c:v>
                </c:pt>
              </c:numCache>
            </c:numRef>
          </c:val>
          <c:extLst>
            <c:ext xmlns:c16="http://schemas.microsoft.com/office/drawing/2014/chart" uri="{C3380CC4-5D6E-409C-BE32-E72D297353CC}">
              <c16:uniqueId val="{00000000-A6B2-4023-831D-5E05F716738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90.67</c:v>
                </c:pt>
                <c:pt idx="4">
                  <c:v>90.62</c:v>
                </c:pt>
              </c:numCache>
            </c:numRef>
          </c:val>
          <c:smooth val="0"/>
          <c:extLst>
            <c:ext xmlns:c16="http://schemas.microsoft.com/office/drawing/2014/chart" uri="{C3380CC4-5D6E-409C-BE32-E72D297353CC}">
              <c16:uniqueId val="{00000001-A6B2-4023-831D-5E05F716738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102.78</c:v>
                </c:pt>
                <c:pt idx="4">
                  <c:v>103.67</c:v>
                </c:pt>
              </c:numCache>
            </c:numRef>
          </c:val>
          <c:extLst>
            <c:ext xmlns:c16="http://schemas.microsoft.com/office/drawing/2014/chart" uri="{C3380CC4-5D6E-409C-BE32-E72D297353CC}">
              <c16:uniqueId val="{00000000-22D1-4634-AC8B-E6B5CBC3100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107.01</c:v>
                </c:pt>
                <c:pt idx="4">
                  <c:v>106.53</c:v>
                </c:pt>
              </c:numCache>
            </c:numRef>
          </c:val>
          <c:smooth val="0"/>
          <c:extLst>
            <c:ext xmlns:c16="http://schemas.microsoft.com/office/drawing/2014/chart" uri="{C3380CC4-5D6E-409C-BE32-E72D297353CC}">
              <c16:uniqueId val="{00000001-22D1-4634-AC8B-E6B5CBC3100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6.37</c:v>
                </c:pt>
                <c:pt idx="4">
                  <c:v>11.11</c:v>
                </c:pt>
              </c:numCache>
            </c:numRef>
          </c:val>
          <c:extLst>
            <c:ext xmlns:c16="http://schemas.microsoft.com/office/drawing/2014/chart" uri="{C3380CC4-5D6E-409C-BE32-E72D297353CC}">
              <c16:uniqueId val="{00000000-5487-4553-8FCA-4A65C8F4B5E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25.86</c:v>
                </c:pt>
                <c:pt idx="4">
                  <c:v>26.9</c:v>
                </c:pt>
              </c:numCache>
            </c:numRef>
          </c:val>
          <c:smooth val="0"/>
          <c:extLst>
            <c:ext xmlns:c16="http://schemas.microsoft.com/office/drawing/2014/chart" uri="{C3380CC4-5D6E-409C-BE32-E72D297353CC}">
              <c16:uniqueId val="{00000001-5487-4553-8FCA-4A65C8F4B5E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BF0-447A-926D-690DF244985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1.4</c:v>
                </c:pt>
                <c:pt idx="4">
                  <c:v>2.08</c:v>
                </c:pt>
              </c:numCache>
            </c:numRef>
          </c:val>
          <c:smooth val="0"/>
          <c:extLst>
            <c:ext xmlns:c16="http://schemas.microsoft.com/office/drawing/2014/chart" uri="{C3380CC4-5D6E-409C-BE32-E72D297353CC}">
              <c16:uniqueId val="{00000001-1BF0-447A-926D-690DF244985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DF7-4B17-88B6-F225E228F3A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23.86</c:v>
                </c:pt>
                <c:pt idx="4">
                  <c:v>18.41</c:v>
                </c:pt>
              </c:numCache>
            </c:numRef>
          </c:val>
          <c:smooth val="0"/>
          <c:extLst>
            <c:ext xmlns:c16="http://schemas.microsoft.com/office/drawing/2014/chart" uri="{C3380CC4-5D6E-409C-BE32-E72D297353CC}">
              <c16:uniqueId val="{00000001-9DF7-4B17-88B6-F225E228F3A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459.29</c:v>
                </c:pt>
                <c:pt idx="4">
                  <c:v>17.010000000000002</c:v>
                </c:pt>
              </c:numCache>
            </c:numRef>
          </c:val>
          <c:extLst>
            <c:ext xmlns:c16="http://schemas.microsoft.com/office/drawing/2014/chart" uri="{C3380CC4-5D6E-409C-BE32-E72D297353CC}">
              <c16:uniqueId val="{00000000-94E3-42C8-8311-DB1249AB076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68.27</c:v>
                </c:pt>
                <c:pt idx="4">
                  <c:v>74.790000000000006</c:v>
                </c:pt>
              </c:numCache>
            </c:numRef>
          </c:val>
          <c:smooth val="0"/>
          <c:extLst>
            <c:ext xmlns:c16="http://schemas.microsoft.com/office/drawing/2014/chart" uri="{C3380CC4-5D6E-409C-BE32-E72D297353CC}">
              <c16:uniqueId val="{00000001-94E3-42C8-8311-DB1249AB076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1063.73</c:v>
                </c:pt>
                <c:pt idx="4">
                  <c:v>927.71</c:v>
                </c:pt>
              </c:numCache>
            </c:numRef>
          </c:val>
          <c:extLst>
            <c:ext xmlns:c16="http://schemas.microsoft.com/office/drawing/2014/chart" uri="{C3380CC4-5D6E-409C-BE32-E72D297353CC}">
              <c16:uniqueId val="{00000000-2CE9-4BB9-82B1-9ABB7A061CB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804.98</c:v>
                </c:pt>
                <c:pt idx="4">
                  <c:v>767.56</c:v>
                </c:pt>
              </c:numCache>
            </c:numRef>
          </c:val>
          <c:smooth val="0"/>
          <c:extLst>
            <c:ext xmlns:c16="http://schemas.microsoft.com/office/drawing/2014/chart" uri="{C3380CC4-5D6E-409C-BE32-E72D297353CC}">
              <c16:uniqueId val="{00000001-2CE9-4BB9-82B1-9ABB7A061CB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102.91</c:v>
                </c:pt>
                <c:pt idx="4">
                  <c:v>109.25</c:v>
                </c:pt>
              </c:numCache>
            </c:numRef>
          </c:val>
          <c:extLst>
            <c:ext xmlns:c16="http://schemas.microsoft.com/office/drawing/2014/chart" uri="{C3380CC4-5D6E-409C-BE32-E72D297353CC}">
              <c16:uniqueId val="{00000000-8284-47B1-AEAD-06C185D1747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88.71</c:v>
                </c:pt>
                <c:pt idx="4">
                  <c:v>90.23</c:v>
                </c:pt>
              </c:numCache>
            </c:numRef>
          </c:val>
          <c:smooth val="0"/>
          <c:extLst>
            <c:ext xmlns:c16="http://schemas.microsoft.com/office/drawing/2014/chart" uri="{C3380CC4-5D6E-409C-BE32-E72D297353CC}">
              <c16:uniqueId val="{00000001-8284-47B1-AEAD-06C185D1747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168.74</c:v>
                </c:pt>
                <c:pt idx="4">
                  <c:v>158.68</c:v>
                </c:pt>
              </c:numCache>
            </c:numRef>
          </c:val>
          <c:extLst>
            <c:ext xmlns:c16="http://schemas.microsoft.com/office/drawing/2014/chart" uri="{C3380CC4-5D6E-409C-BE32-E72D297353CC}">
              <c16:uniqueId val="{00000000-9908-4A22-AE1A-AB46538570A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174.8</c:v>
                </c:pt>
                <c:pt idx="4">
                  <c:v>170.2</c:v>
                </c:pt>
              </c:numCache>
            </c:numRef>
          </c:val>
          <c:smooth val="0"/>
          <c:extLst>
            <c:ext xmlns:c16="http://schemas.microsoft.com/office/drawing/2014/chart" uri="{C3380CC4-5D6E-409C-BE32-E72D297353CC}">
              <c16:uniqueId val="{00000001-9908-4A22-AE1A-AB46538570A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鳥取県　湯梨浜町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Cc1</v>
      </c>
      <c r="X8" s="65"/>
      <c r="Y8" s="65"/>
      <c r="Z8" s="65"/>
      <c r="AA8" s="65"/>
      <c r="AB8" s="65"/>
      <c r="AC8" s="65"/>
      <c r="AD8" s="66" t="str">
        <f>データ!$M$6</f>
        <v>非設置</v>
      </c>
      <c r="AE8" s="66"/>
      <c r="AF8" s="66"/>
      <c r="AG8" s="66"/>
      <c r="AH8" s="66"/>
      <c r="AI8" s="66"/>
      <c r="AJ8" s="66"/>
      <c r="AK8" s="3"/>
      <c r="AL8" s="54">
        <f>データ!S6</f>
        <v>16334</v>
      </c>
      <c r="AM8" s="54"/>
      <c r="AN8" s="54"/>
      <c r="AO8" s="54"/>
      <c r="AP8" s="54"/>
      <c r="AQ8" s="54"/>
      <c r="AR8" s="54"/>
      <c r="AS8" s="54"/>
      <c r="AT8" s="53">
        <f>データ!T6</f>
        <v>77.930000000000007</v>
      </c>
      <c r="AU8" s="53"/>
      <c r="AV8" s="53"/>
      <c r="AW8" s="53"/>
      <c r="AX8" s="53"/>
      <c r="AY8" s="53"/>
      <c r="AZ8" s="53"/>
      <c r="BA8" s="53"/>
      <c r="BB8" s="53">
        <f>データ!U6</f>
        <v>209.6</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62.41</v>
      </c>
      <c r="J10" s="53"/>
      <c r="K10" s="53"/>
      <c r="L10" s="53"/>
      <c r="M10" s="53"/>
      <c r="N10" s="53"/>
      <c r="O10" s="53"/>
      <c r="P10" s="53">
        <f>データ!P6</f>
        <v>79.12</v>
      </c>
      <c r="Q10" s="53"/>
      <c r="R10" s="53"/>
      <c r="S10" s="53"/>
      <c r="T10" s="53"/>
      <c r="U10" s="53"/>
      <c r="V10" s="53"/>
      <c r="W10" s="53">
        <f>データ!Q6</f>
        <v>100</v>
      </c>
      <c r="X10" s="53"/>
      <c r="Y10" s="53"/>
      <c r="Z10" s="53"/>
      <c r="AA10" s="53"/>
      <c r="AB10" s="53"/>
      <c r="AC10" s="53"/>
      <c r="AD10" s="54">
        <f>データ!R6</f>
        <v>3545</v>
      </c>
      <c r="AE10" s="54"/>
      <c r="AF10" s="54"/>
      <c r="AG10" s="54"/>
      <c r="AH10" s="54"/>
      <c r="AI10" s="54"/>
      <c r="AJ10" s="54"/>
      <c r="AK10" s="2"/>
      <c r="AL10" s="54">
        <f>データ!V6</f>
        <v>12828</v>
      </c>
      <c r="AM10" s="54"/>
      <c r="AN10" s="54"/>
      <c r="AO10" s="54"/>
      <c r="AP10" s="54"/>
      <c r="AQ10" s="54"/>
      <c r="AR10" s="54"/>
      <c r="AS10" s="54"/>
      <c r="AT10" s="53">
        <f>データ!W6</f>
        <v>4.8</v>
      </c>
      <c r="AU10" s="53"/>
      <c r="AV10" s="53"/>
      <c r="AW10" s="53"/>
      <c r="AX10" s="53"/>
      <c r="AY10" s="53"/>
      <c r="AZ10" s="53"/>
      <c r="BA10" s="53"/>
      <c r="BB10" s="53">
        <f>データ!X6</f>
        <v>2672.5</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x3RUdw6vrKcLomsSRZFy2/2fxeuUvtKkb6/gWlKoHrolcxWWTwelh6pcODAH0UajJTADRNzfvVMp6RuVuohM+w==" saltValue="lL6TRRY2pRxB/M6PdDWUj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L16:BZ44"/>
    <mergeCell ref="BN10:BY10"/>
    <mergeCell ref="BL11:BZ13"/>
    <mergeCell ref="B14:BJ15"/>
    <mergeCell ref="BL14:BZ15"/>
    <mergeCell ref="B60:BJ61"/>
    <mergeCell ref="BL64:BZ65"/>
    <mergeCell ref="C83:BJ83"/>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313700</v>
      </c>
      <c r="D6" s="19">
        <f t="shared" si="3"/>
        <v>46</v>
      </c>
      <c r="E6" s="19">
        <f t="shared" si="3"/>
        <v>17</v>
      </c>
      <c r="F6" s="19">
        <f t="shared" si="3"/>
        <v>1</v>
      </c>
      <c r="G6" s="19">
        <f t="shared" si="3"/>
        <v>0</v>
      </c>
      <c r="H6" s="19" t="str">
        <f t="shared" si="3"/>
        <v>鳥取県　湯梨浜町</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62.41</v>
      </c>
      <c r="P6" s="20">
        <f t="shared" si="3"/>
        <v>79.12</v>
      </c>
      <c r="Q6" s="20">
        <f t="shared" si="3"/>
        <v>100</v>
      </c>
      <c r="R6" s="20">
        <f t="shared" si="3"/>
        <v>3545</v>
      </c>
      <c r="S6" s="20">
        <f t="shared" si="3"/>
        <v>16334</v>
      </c>
      <c r="T6" s="20">
        <f t="shared" si="3"/>
        <v>77.930000000000007</v>
      </c>
      <c r="U6" s="20">
        <f t="shared" si="3"/>
        <v>209.6</v>
      </c>
      <c r="V6" s="20">
        <f t="shared" si="3"/>
        <v>12828</v>
      </c>
      <c r="W6" s="20">
        <f t="shared" si="3"/>
        <v>4.8</v>
      </c>
      <c r="X6" s="20">
        <f t="shared" si="3"/>
        <v>2672.5</v>
      </c>
      <c r="Y6" s="21" t="str">
        <f>IF(Y7="",NA(),Y7)</f>
        <v>-</v>
      </c>
      <c r="Z6" s="21" t="str">
        <f t="shared" ref="Z6:AH6" si="4">IF(Z7="",NA(),Z7)</f>
        <v>-</v>
      </c>
      <c r="AA6" s="21" t="str">
        <f t="shared" si="4"/>
        <v>-</v>
      </c>
      <c r="AB6" s="21">
        <f t="shared" si="4"/>
        <v>102.78</v>
      </c>
      <c r="AC6" s="21">
        <f t="shared" si="4"/>
        <v>103.67</v>
      </c>
      <c r="AD6" s="21" t="str">
        <f t="shared" si="4"/>
        <v>-</v>
      </c>
      <c r="AE6" s="21" t="str">
        <f t="shared" si="4"/>
        <v>-</v>
      </c>
      <c r="AF6" s="21" t="str">
        <f t="shared" si="4"/>
        <v>-</v>
      </c>
      <c r="AG6" s="21">
        <f t="shared" si="4"/>
        <v>107.01</v>
      </c>
      <c r="AH6" s="21">
        <f t="shared" si="4"/>
        <v>106.53</v>
      </c>
      <c r="AI6" s="20" t="str">
        <f>IF(AI7="","",IF(AI7="-","【-】","【"&amp;SUBSTITUTE(TEXT(AI7,"#,##0.00"),"-","△")&amp;"】"))</f>
        <v>【105.91】</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23.86</v>
      </c>
      <c r="AS6" s="21">
        <f t="shared" si="5"/>
        <v>18.41</v>
      </c>
      <c r="AT6" s="20" t="str">
        <f>IF(AT7="","",IF(AT7="-","【-】","【"&amp;SUBSTITUTE(TEXT(AT7,"#,##0.00"),"-","△")&amp;"】"))</f>
        <v>【3.03】</v>
      </c>
      <c r="AU6" s="21" t="str">
        <f>IF(AU7="",NA(),AU7)</f>
        <v>-</v>
      </c>
      <c r="AV6" s="21" t="str">
        <f t="shared" ref="AV6:BD6" si="6">IF(AV7="",NA(),AV7)</f>
        <v>-</v>
      </c>
      <c r="AW6" s="21" t="str">
        <f t="shared" si="6"/>
        <v>-</v>
      </c>
      <c r="AX6" s="21">
        <f t="shared" si="6"/>
        <v>459.29</v>
      </c>
      <c r="AY6" s="21">
        <f t="shared" si="6"/>
        <v>17.010000000000002</v>
      </c>
      <c r="AZ6" s="21" t="str">
        <f t="shared" si="6"/>
        <v>-</v>
      </c>
      <c r="BA6" s="21" t="str">
        <f t="shared" si="6"/>
        <v>-</v>
      </c>
      <c r="BB6" s="21" t="str">
        <f t="shared" si="6"/>
        <v>-</v>
      </c>
      <c r="BC6" s="21">
        <f t="shared" si="6"/>
        <v>68.27</v>
      </c>
      <c r="BD6" s="21">
        <f t="shared" si="6"/>
        <v>74.790000000000006</v>
      </c>
      <c r="BE6" s="20" t="str">
        <f>IF(BE7="","",IF(BE7="-","【-】","【"&amp;SUBSTITUTE(TEXT(BE7,"#,##0.00"),"-","△")&amp;"】"))</f>
        <v>【78.43】</v>
      </c>
      <c r="BF6" s="21" t="str">
        <f>IF(BF7="",NA(),BF7)</f>
        <v>-</v>
      </c>
      <c r="BG6" s="21" t="str">
        <f t="shared" ref="BG6:BO6" si="7">IF(BG7="",NA(),BG7)</f>
        <v>-</v>
      </c>
      <c r="BH6" s="21" t="str">
        <f t="shared" si="7"/>
        <v>-</v>
      </c>
      <c r="BI6" s="21">
        <f t="shared" si="7"/>
        <v>1063.73</v>
      </c>
      <c r="BJ6" s="21">
        <f t="shared" si="7"/>
        <v>927.71</v>
      </c>
      <c r="BK6" s="21" t="str">
        <f t="shared" si="7"/>
        <v>-</v>
      </c>
      <c r="BL6" s="21" t="str">
        <f t="shared" si="7"/>
        <v>-</v>
      </c>
      <c r="BM6" s="21" t="str">
        <f t="shared" si="7"/>
        <v>-</v>
      </c>
      <c r="BN6" s="21">
        <f t="shared" si="7"/>
        <v>804.98</v>
      </c>
      <c r="BO6" s="21">
        <f t="shared" si="7"/>
        <v>767.56</v>
      </c>
      <c r="BP6" s="20" t="str">
        <f>IF(BP7="","",IF(BP7="-","【-】","【"&amp;SUBSTITUTE(TEXT(BP7,"#,##0.00"),"-","△")&amp;"】"))</f>
        <v>【630.82】</v>
      </c>
      <c r="BQ6" s="21" t="str">
        <f>IF(BQ7="",NA(),BQ7)</f>
        <v>-</v>
      </c>
      <c r="BR6" s="21" t="str">
        <f t="shared" ref="BR6:BZ6" si="8">IF(BR7="",NA(),BR7)</f>
        <v>-</v>
      </c>
      <c r="BS6" s="21" t="str">
        <f t="shared" si="8"/>
        <v>-</v>
      </c>
      <c r="BT6" s="21">
        <f t="shared" si="8"/>
        <v>102.91</v>
      </c>
      <c r="BU6" s="21">
        <f t="shared" si="8"/>
        <v>109.25</v>
      </c>
      <c r="BV6" s="21" t="str">
        <f t="shared" si="8"/>
        <v>-</v>
      </c>
      <c r="BW6" s="21" t="str">
        <f t="shared" si="8"/>
        <v>-</v>
      </c>
      <c r="BX6" s="21" t="str">
        <f t="shared" si="8"/>
        <v>-</v>
      </c>
      <c r="BY6" s="21">
        <f t="shared" si="8"/>
        <v>88.71</v>
      </c>
      <c r="BZ6" s="21">
        <f t="shared" si="8"/>
        <v>90.23</v>
      </c>
      <c r="CA6" s="20" t="str">
        <f>IF(CA7="","",IF(CA7="-","【-】","【"&amp;SUBSTITUTE(TEXT(CA7,"#,##0.00"),"-","△")&amp;"】"))</f>
        <v>【97.81】</v>
      </c>
      <c r="CB6" s="21" t="str">
        <f>IF(CB7="",NA(),CB7)</f>
        <v>-</v>
      </c>
      <c r="CC6" s="21" t="str">
        <f t="shared" ref="CC6:CK6" si="9">IF(CC7="",NA(),CC7)</f>
        <v>-</v>
      </c>
      <c r="CD6" s="21" t="str">
        <f t="shared" si="9"/>
        <v>-</v>
      </c>
      <c r="CE6" s="21">
        <f t="shared" si="9"/>
        <v>168.74</v>
      </c>
      <c r="CF6" s="21">
        <f t="shared" si="9"/>
        <v>158.68</v>
      </c>
      <c r="CG6" s="21" t="str">
        <f t="shared" si="9"/>
        <v>-</v>
      </c>
      <c r="CH6" s="21" t="str">
        <f t="shared" si="9"/>
        <v>-</v>
      </c>
      <c r="CI6" s="21" t="str">
        <f t="shared" si="9"/>
        <v>-</v>
      </c>
      <c r="CJ6" s="21">
        <f t="shared" si="9"/>
        <v>174.8</v>
      </c>
      <c r="CK6" s="21">
        <f t="shared" si="9"/>
        <v>170.2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55.82</v>
      </c>
      <c r="CV6" s="21">
        <f t="shared" si="10"/>
        <v>56.51</v>
      </c>
      <c r="CW6" s="20" t="str">
        <f>IF(CW7="","",IF(CW7="-","【-】","【"&amp;SUBSTITUTE(TEXT(CW7,"#,##0.00"),"-","△")&amp;"】"))</f>
        <v>【58.94】</v>
      </c>
      <c r="CX6" s="21" t="str">
        <f>IF(CX7="",NA(),CX7)</f>
        <v>-</v>
      </c>
      <c r="CY6" s="21" t="str">
        <f t="shared" ref="CY6:DG6" si="11">IF(CY7="",NA(),CY7)</f>
        <v>-</v>
      </c>
      <c r="CZ6" s="21" t="str">
        <f t="shared" si="11"/>
        <v>-</v>
      </c>
      <c r="DA6" s="21">
        <f t="shared" si="11"/>
        <v>98.9</v>
      </c>
      <c r="DB6" s="21">
        <f t="shared" si="11"/>
        <v>98.68</v>
      </c>
      <c r="DC6" s="21" t="str">
        <f t="shared" si="11"/>
        <v>-</v>
      </c>
      <c r="DD6" s="21" t="str">
        <f t="shared" si="11"/>
        <v>-</v>
      </c>
      <c r="DE6" s="21" t="str">
        <f t="shared" si="11"/>
        <v>-</v>
      </c>
      <c r="DF6" s="21">
        <f t="shared" si="11"/>
        <v>90.67</v>
      </c>
      <c r="DG6" s="21">
        <f t="shared" si="11"/>
        <v>90.62</v>
      </c>
      <c r="DH6" s="20" t="str">
        <f>IF(DH7="","",IF(DH7="-","【-】","【"&amp;SUBSTITUTE(TEXT(DH7,"#,##0.00"),"-","△")&amp;"】"))</f>
        <v>【95.91】</v>
      </c>
      <c r="DI6" s="21" t="str">
        <f>IF(DI7="",NA(),DI7)</f>
        <v>-</v>
      </c>
      <c r="DJ6" s="21" t="str">
        <f t="shared" ref="DJ6:DR6" si="12">IF(DJ7="",NA(),DJ7)</f>
        <v>-</v>
      </c>
      <c r="DK6" s="21" t="str">
        <f t="shared" si="12"/>
        <v>-</v>
      </c>
      <c r="DL6" s="21">
        <f t="shared" si="12"/>
        <v>6.37</v>
      </c>
      <c r="DM6" s="21">
        <f t="shared" si="12"/>
        <v>11.11</v>
      </c>
      <c r="DN6" s="21" t="str">
        <f t="shared" si="12"/>
        <v>-</v>
      </c>
      <c r="DO6" s="21" t="str">
        <f t="shared" si="12"/>
        <v>-</v>
      </c>
      <c r="DP6" s="21" t="str">
        <f t="shared" si="12"/>
        <v>-</v>
      </c>
      <c r="DQ6" s="21">
        <f t="shared" si="12"/>
        <v>25.86</v>
      </c>
      <c r="DR6" s="21">
        <f t="shared" si="12"/>
        <v>26.9</v>
      </c>
      <c r="DS6" s="20" t="str">
        <f>IF(DS7="","",IF(DS7="-","【-】","【"&amp;SUBSTITUTE(TEXT(DS7,"#,##0.00"),"-","△")&amp;"】"))</f>
        <v>【41.09】</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1.4</v>
      </c>
      <c r="EC6" s="21">
        <f t="shared" si="13"/>
        <v>2.08</v>
      </c>
      <c r="ED6" s="20" t="str">
        <f>IF(ED7="","",IF(ED7="-","【-】","【"&amp;SUBSTITUTE(TEXT(ED7,"#,##0.00"),"-","△")&amp;"】"))</f>
        <v>【8.68】</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0.12</v>
      </c>
      <c r="EN6" s="21">
        <f t="shared" si="14"/>
        <v>0.09</v>
      </c>
      <c r="EO6" s="20" t="str">
        <f>IF(EO7="","",IF(EO7="-","【-】","【"&amp;SUBSTITUTE(TEXT(EO7,"#,##0.00"),"-","△")&amp;"】"))</f>
        <v>【0.22】</v>
      </c>
    </row>
    <row r="7" spans="1:148" s="22" customFormat="1" x14ac:dyDescent="0.15">
      <c r="A7" s="14"/>
      <c r="B7" s="23">
        <v>2023</v>
      </c>
      <c r="C7" s="23">
        <v>313700</v>
      </c>
      <c r="D7" s="23">
        <v>46</v>
      </c>
      <c r="E7" s="23">
        <v>17</v>
      </c>
      <c r="F7" s="23">
        <v>1</v>
      </c>
      <c r="G7" s="23">
        <v>0</v>
      </c>
      <c r="H7" s="23" t="s">
        <v>96</v>
      </c>
      <c r="I7" s="23" t="s">
        <v>97</v>
      </c>
      <c r="J7" s="23" t="s">
        <v>98</v>
      </c>
      <c r="K7" s="23" t="s">
        <v>99</v>
      </c>
      <c r="L7" s="23" t="s">
        <v>100</v>
      </c>
      <c r="M7" s="23" t="s">
        <v>101</v>
      </c>
      <c r="N7" s="24" t="s">
        <v>102</v>
      </c>
      <c r="O7" s="24">
        <v>62.41</v>
      </c>
      <c r="P7" s="24">
        <v>79.12</v>
      </c>
      <c r="Q7" s="24">
        <v>100</v>
      </c>
      <c r="R7" s="24">
        <v>3545</v>
      </c>
      <c r="S7" s="24">
        <v>16334</v>
      </c>
      <c r="T7" s="24">
        <v>77.930000000000007</v>
      </c>
      <c r="U7" s="24">
        <v>209.6</v>
      </c>
      <c r="V7" s="24">
        <v>12828</v>
      </c>
      <c r="W7" s="24">
        <v>4.8</v>
      </c>
      <c r="X7" s="24">
        <v>2672.5</v>
      </c>
      <c r="Y7" s="24" t="s">
        <v>102</v>
      </c>
      <c r="Z7" s="24" t="s">
        <v>102</v>
      </c>
      <c r="AA7" s="24" t="s">
        <v>102</v>
      </c>
      <c r="AB7" s="24">
        <v>102.78</v>
      </c>
      <c r="AC7" s="24">
        <v>103.67</v>
      </c>
      <c r="AD7" s="24" t="s">
        <v>102</v>
      </c>
      <c r="AE7" s="24" t="s">
        <v>102</v>
      </c>
      <c r="AF7" s="24" t="s">
        <v>102</v>
      </c>
      <c r="AG7" s="24">
        <v>107.01</v>
      </c>
      <c r="AH7" s="24">
        <v>106.53</v>
      </c>
      <c r="AI7" s="24">
        <v>105.91</v>
      </c>
      <c r="AJ7" s="24" t="s">
        <v>102</v>
      </c>
      <c r="AK7" s="24" t="s">
        <v>102</v>
      </c>
      <c r="AL7" s="24" t="s">
        <v>102</v>
      </c>
      <c r="AM7" s="24">
        <v>0</v>
      </c>
      <c r="AN7" s="24">
        <v>0</v>
      </c>
      <c r="AO7" s="24" t="s">
        <v>102</v>
      </c>
      <c r="AP7" s="24" t="s">
        <v>102</v>
      </c>
      <c r="AQ7" s="24" t="s">
        <v>102</v>
      </c>
      <c r="AR7" s="24">
        <v>23.86</v>
      </c>
      <c r="AS7" s="24">
        <v>18.41</v>
      </c>
      <c r="AT7" s="24">
        <v>3.03</v>
      </c>
      <c r="AU7" s="24" t="s">
        <v>102</v>
      </c>
      <c r="AV7" s="24" t="s">
        <v>102</v>
      </c>
      <c r="AW7" s="24" t="s">
        <v>102</v>
      </c>
      <c r="AX7" s="24">
        <v>459.29</v>
      </c>
      <c r="AY7" s="24">
        <v>17.010000000000002</v>
      </c>
      <c r="AZ7" s="24" t="s">
        <v>102</v>
      </c>
      <c r="BA7" s="24" t="s">
        <v>102</v>
      </c>
      <c r="BB7" s="24" t="s">
        <v>102</v>
      </c>
      <c r="BC7" s="24">
        <v>68.27</v>
      </c>
      <c r="BD7" s="24">
        <v>74.790000000000006</v>
      </c>
      <c r="BE7" s="24">
        <v>78.430000000000007</v>
      </c>
      <c r="BF7" s="24" t="s">
        <v>102</v>
      </c>
      <c r="BG7" s="24" t="s">
        <v>102</v>
      </c>
      <c r="BH7" s="24" t="s">
        <v>102</v>
      </c>
      <c r="BI7" s="24">
        <v>1063.73</v>
      </c>
      <c r="BJ7" s="24">
        <v>927.71</v>
      </c>
      <c r="BK7" s="24" t="s">
        <v>102</v>
      </c>
      <c r="BL7" s="24" t="s">
        <v>102</v>
      </c>
      <c r="BM7" s="24" t="s">
        <v>102</v>
      </c>
      <c r="BN7" s="24">
        <v>804.98</v>
      </c>
      <c r="BO7" s="24">
        <v>767.56</v>
      </c>
      <c r="BP7" s="24">
        <v>630.82000000000005</v>
      </c>
      <c r="BQ7" s="24" t="s">
        <v>102</v>
      </c>
      <c r="BR7" s="24" t="s">
        <v>102</v>
      </c>
      <c r="BS7" s="24" t="s">
        <v>102</v>
      </c>
      <c r="BT7" s="24">
        <v>102.91</v>
      </c>
      <c r="BU7" s="24">
        <v>109.25</v>
      </c>
      <c r="BV7" s="24" t="s">
        <v>102</v>
      </c>
      <c r="BW7" s="24" t="s">
        <v>102</v>
      </c>
      <c r="BX7" s="24" t="s">
        <v>102</v>
      </c>
      <c r="BY7" s="24">
        <v>88.71</v>
      </c>
      <c r="BZ7" s="24">
        <v>90.23</v>
      </c>
      <c r="CA7" s="24">
        <v>97.81</v>
      </c>
      <c r="CB7" s="24" t="s">
        <v>102</v>
      </c>
      <c r="CC7" s="24" t="s">
        <v>102</v>
      </c>
      <c r="CD7" s="24" t="s">
        <v>102</v>
      </c>
      <c r="CE7" s="24">
        <v>168.74</v>
      </c>
      <c r="CF7" s="24">
        <v>158.68</v>
      </c>
      <c r="CG7" s="24" t="s">
        <v>102</v>
      </c>
      <c r="CH7" s="24" t="s">
        <v>102</v>
      </c>
      <c r="CI7" s="24" t="s">
        <v>102</v>
      </c>
      <c r="CJ7" s="24">
        <v>174.8</v>
      </c>
      <c r="CK7" s="24">
        <v>170.2</v>
      </c>
      <c r="CL7" s="24">
        <v>138.75</v>
      </c>
      <c r="CM7" s="24" t="s">
        <v>102</v>
      </c>
      <c r="CN7" s="24" t="s">
        <v>102</v>
      </c>
      <c r="CO7" s="24" t="s">
        <v>102</v>
      </c>
      <c r="CP7" s="24" t="s">
        <v>102</v>
      </c>
      <c r="CQ7" s="24" t="s">
        <v>102</v>
      </c>
      <c r="CR7" s="24" t="s">
        <v>102</v>
      </c>
      <c r="CS7" s="24" t="s">
        <v>102</v>
      </c>
      <c r="CT7" s="24" t="s">
        <v>102</v>
      </c>
      <c r="CU7" s="24">
        <v>55.82</v>
      </c>
      <c r="CV7" s="24">
        <v>56.51</v>
      </c>
      <c r="CW7" s="24">
        <v>58.94</v>
      </c>
      <c r="CX7" s="24" t="s">
        <v>102</v>
      </c>
      <c r="CY7" s="24" t="s">
        <v>102</v>
      </c>
      <c r="CZ7" s="24" t="s">
        <v>102</v>
      </c>
      <c r="DA7" s="24">
        <v>98.9</v>
      </c>
      <c r="DB7" s="24">
        <v>98.68</v>
      </c>
      <c r="DC7" s="24" t="s">
        <v>102</v>
      </c>
      <c r="DD7" s="24" t="s">
        <v>102</v>
      </c>
      <c r="DE7" s="24" t="s">
        <v>102</v>
      </c>
      <c r="DF7" s="24">
        <v>90.67</v>
      </c>
      <c r="DG7" s="24">
        <v>90.62</v>
      </c>
      <c r="DH7" s="24">
        <v>95.91</v>
      </c>
      <c r="DI7" s="24" t="s">
        <v>102</v>
      </c>
      <c r="DJ7" s="24" t="s">
        <v>102</v>
      </c>
      <c r="DK7" s="24" t="s">
        <v>102</v>
      </c>
      <c r="DL7" s="24">
        <v>6.37</v>
      </c>
      <c r="DM7" s="24">
        <v>11.11</v>
      </c>
      <c r="DN7" s="24" t="s">
        <v>102</v>
      </c>
      <c r="DO7" s="24" t="s">
        <v>102</v>
      </c>
      <c r="DP7" s="24" t="s">
        <v>102</v>
      </c>
      <c r="DQ7" s="24">
        <v>25.86</v>
      </c>
      <c r="DR7" s="24">
        <v>26.9</v>
      </c>
      <c r="DS7" s="24">
        <v>41.09</v>
      </c>
      <c r="DT7" s="24" t="s">
        <v>102</v>
      </c>
      <c r="DU7" s="24" t="s">
        <v>102</v>
      </c>
      <c r="DV7" s="24" t="s">
        <v>102</v>
      </c>
      <c r="DW7" s="24">
        <v>0</v>
      </c>
      <c r="DX7" s="24">
        <v>0</v>
      </c>
      <c r="DY7" s="24" t="s">
        <v>102</v>
      </c>
      <c r="DZ7" s="24" t="s">
        <v>102</v>
      </c>
      <c r="EA7" s="24" t="s">
        <v>102</v>
      </c>
      <c r="EB7" s="24">
        <v>1.4</v>
      </c>
      <c r="EC7" s="24">
        <v>2.08</v>
      </c>
      <c r="ED7" s="24">
        <v>8.68</v>
      </c>
      <c r="EE7" s="24" t="s">
        <v>102</v>
      </c>
      <c r="EF7" s="24" t="s">
        <v>102</v>
      </c>
      <c r="EG7" s="24" t="s">
        <v>102</v>
      </c>
      <c r="EH7" s="24">
        <v>0</v>
      </c>
      <c r="EI7" s="24">
        <v>0</v>
      </c>
      <c r="EJ7" s="24" t="s">
        <v>102</v>
      </c>
      <c r="EK7" s="24" t="s">
        <v>102</v>
      </c>
      <c r="EL7" s="24" t="s">
        <v>102</v>
      </c>
      <c r="EM7" s="24">
        <v>0.12</v>
      </c>
      <c r="EN7" s="24">
        <v>0.09</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2025-01-24T07:05:17Z</dcterms:created>
  <dcterms:modified xsi:type="dcterms:W3CDTF">2025-01-28T08:21:46Z</dcterms:modified>
  <cp:category/>
</cp:coreProperties>
</file>