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nomotot\Downloads\【経営比較分析表】2023_313700_46_1718\"/>
    </mc:Choice>
  </mc:AlternateContent>
  <xr:revisionPtr revIDLastSave="0" documentId="13_ncr:1_{20FD052A-32DC-4A7E-9F41-95AE3DFCEF36}" xr6:coauthVersionLast="36" xr6:coauthVersionMax="36" xr10:uidLastSave="{00000000-0000-0000-0000-000000000000}"/>
  <workbookProtection workbookAlgorithmName="SHA-512" workbookHashValue="SQ2caJRL45F6MzQQMrwm5H/ynQVDadqBKOg6BnYqyckqSO0m+zMqJ/rV62gd/VwtgvZ3OQgJQp2cJcfEyTVvHg==" workbookSaltValue="zEzg7P2HNh6DMJqxNVT8E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T10" i="4"/>
  <c r="P10" i="4"/>
  <c r="W8" i="4"/>
  <c r="B6" i="4"/>
</calcChain>
</file>

<file path=xl/sharedStrings.xml><?xml version="1.0" encoding="utf-8"?>
<sst xmlns="http://schemas.openxmlformats.org/spreadsheetml/2006/main" count="297" uniqueCount="117">
  <si>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</si>
  <si>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</si>
  <si>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</si>
  <si>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</si>
  <si>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</si>
  <si>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</si>
  <si>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</si>
  <si>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</si>
  <si>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</si>
  <si>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</si>
  <si>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</si>
  <si>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</si>
  <si>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</si>
  <si>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</si>
  <si>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</si>
  <si>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</si>
  <si>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</si>
  <si>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</si>
  <si>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</si>
  <si>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</si>
  <si>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</si>
  <si>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</si>
  <si>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</si>
  <si>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</si>
  <si>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</si>
  <si>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</si>
  <si>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</si>
  <si>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</si>
  <si>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</si>
  <si>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</si>
  <si>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</si>
  <si>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</si>
  <si>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</si>
  <si>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</si>
  <si>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</si>
  <si>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</si>
  <si>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</si>
  <si>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</si>
  <si>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</si>
  <si>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</si>
  <si>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</si>
  <si>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</si>
  <si>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</si>
  <si>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</si>
  <si>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</si>
  <si>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</si>
  <si>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</si>
  <si>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</si>
  <si>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</si>
  <si>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</si>
  <si>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</si>
  <si>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</si>
  <si>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</si>
  <si>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</si>
  <si>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</si>
  <si>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</si>
  <si>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</si>
  <si>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</si>
  <si>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</si>
  <si>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</si>
  <si>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</si>
  <si>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</si>
  <si>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</si>
  <si>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</si>
  <si>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</si>
  <si>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</si>
  <si>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</si>
  <si>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</si>
  <si>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</si>
  <si>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</si>
  <si>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</si>
  <si>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</si>
  <si>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</si>
  <si>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</si>
  <si>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</si>
  <si>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</si>
  <si>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</si>
  <si>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</si>
  <si>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</si>
  <si>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</si>
  <si>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</si>
  <si>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</si>
  <si>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</si>
  <si>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</si>
  <si>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</si>
  <si>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</si>
  <si>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</si>
  <si>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</si>
  <si>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</si>
  <si>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</si>
  <si>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</si>
  <si>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</si>
  <si>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</si>
  <si>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</si>
  <si>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</si>
  <si>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</si>
  <si>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</si>
  <si>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</si>
  <si>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</si>
  <si>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</si>
  <si>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</si>
  <si>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</si>
  <si>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</si>
  <si>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</si>
  <si>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</si>
  <si>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</si>
  <si>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</si>
  <si>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</si>
  <si>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</si>
  <si>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</si>
  <si>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</si>
  <si>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</si>
  <si>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</si>
  <si>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</si>
  <si>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本町では、令和4年度より地方公営企業法の一部適用へ移行した。
　下水道整備はほぼ完了しており、管渠延長工事も概ね整備を進め、業務の主体はほぼ維持管理のみとなっている。
　経常収支比率は微減、流動比率は減少、企業債残高対事業規模比率は減少、汚水処理原価は減少。
</t>
    <rPh sb="86" eb="88">
      <t>ケイジョウ</t>
    </rPh>
    <rPh sb="93" eb="95">
      <t>ビゲン</t>
    </rPh>
    <rPh sb="96" eb="98">
      <t>リュウドウ</t>
    </rPh>
    <rPh sb="98" eb="100">
      <t>ヒリツ</t>
    </rPh>
    <rPh sb="101" eb="103">
      <t>ゲンショウ</t>
    </rPh>
    <rPh sb="120" eb="122">
      <t>オスイ</t>
    </rPh>
    <rPh sb="122" eb="124">
      <t>ショリ</t>
    </rPh>
    <rPh sb="124" eb="126">
      <t>ゲンカ</t>
    </rPh>
    <rPh sb="127" eb="129">
      <t>ゲンショウ</t>
    </rPh>
    <phoneticPr fontId="4"/>
  </si>
  <si>
    <t>　汚水処理施設の老朽化が進んでいる状況を踏まえ、管路、施設等のストックマネジメント計画により計画的に更新を進める必要がある。
　また、管渠については、比較的新しい施設であり当面は老朽化対策を施す計画はない。</t>
  </si>
  <si>
    <t xml:space="preserve"> 令和３年４月に下水道使用料の料金改定を実施したことにより、「収益的収支比率」「経費回収率」が改善した。
　「汚水処理原価」は全国平均程度となり使用料改定の効果が明確となったが引き続き、汚水経営健全化及び効率化を図り改善に努める。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</si>
</sst>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7B-4784-90D5-94B6E5FB97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0.06</c:v>
                </c:pt>
              </c:numCache>
            </c:numRef>
          </c:val>
          <c:smooth val="0"/>
          <c:extLst>
            <c:ext xmlns:c16="http://schemas.microsoft.com/office/drawing/2014/chart" uri="{C3380CC4-5D6E-409C-BE32-E72D297353CC}">
              <c16:uniqueId val="{00000001-167B-4784-90D5-94B6E5FB97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32.67</c:v>
                </c:pt>
                <c:pt idx="4" formatCode="#,##0.00;&quot;△&quot;#,##0.00">
                  <c:v>0</c:v>
                </c:pt>
              </c:numCache>
            </c:numRef>
          </c:val>
          <c:extLst>
            <c:ext xmlns:c16="http://schemas.microsoft.com/office/drawing/2014/chart" uri="{C3380CC4-5D6E-409C-BE32-E72D297353CC}">
              <c16:uniqueId val="{00000000-4E04-47B1-8329-111C915726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41.06</c:v>
                </c:pt>
                <c:pt idx="4">
                  <c:v>42.09</c:v>
                </c:pt>
              </c:numCache>
            </c:numRef>
          </c:val>
          <c:smooth val="0"/>
          <c:extLst>
            <c:ext xmlns:c16="http://schemas.microsoft.com/office/drawing/2014/chart" uri="{C3380CC4-5D6E-409C-BE32-E72D297353CC}">
              <c16:uniqueId val="{00000001-4E04-47B1-8329-111C915726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94.63</c:v>
                </c:pt>
                <c:pt idx="4">
                  <c:v>94.43</c:v>
                </c:pt>
              </c:numCache>
            </c:numRef>
          </c:val>
          <c:extLst>
            <c:ext xmlns:c16="http://schemas.microsoft.com/office/drawing/2014/chart" uri="{C3380CC4-5D6E-409C-BE32-E72D297353CC}">
              <c16:uniqueId val="{00000000-EEB8-4E0F-BFDF-085213C617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84.73</c:v>
                </c:pt>
              </c:numCache>
            </c:numRef>
          </c:val>
          <c:smooth val="0"/>
          <c:extLst>
            <c:ext xmlns:c16="http://schemas.microsoft.com/office/drawing/2014/chart" uri="{C3380CC4-5D6E-409C-BE32-E72D297353CC}">
              <c16:uniqueId val="{00000001-EEB8-4E0F-BFDF-085213C617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104.78</c:v>
                </c:pt>
                <c:pt idx="4">
                  <c:v>101.23</c:v>
                </c:pt>
              </c:numCache>
            </c:numRef>
          </c:val>
          <c:extLst>
            <c:ext xmlns:c16="http://schemas.microsoft.com/office/drawing/2014/chart" uri="{C3380CC4-5D6E-409C-BE32-E72D297353CC}">
              <c16:uniqueId val="{00000000-2773-4CD1-9BB5-E55781C623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106.44</c:v>
                </c:pt>
                <c:pt idx="4">
                  <c:v>107.11</c:v>
                </c:pt>
              </c:numCache>
            </c:numRef>
          </c:val>
          <c:smooth val="0"/>
          <c:extLst>
            <c:ext xmlns:c16="http://schemas.microsoft.com/office/drawing/2014/chart" uri="{C3380CC4-5D6E-409C-BE32-E72D297353CC}">
              <c16:uniqueId val="{00000001-2773-4CD1-9BB5-E55781C623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3.55</c:v>
                </c:pt>
                <c:pt idx="4">
                  <c:v>6.28</c:v>
                </c:pt>
              </c:numCache>
            </c:numRef>
          </c:val>
          <c:extLst>
            <c:ext xmlns:c16="http://schemas.microsoft.com/office/drawing/2014/chart" uri="{C3380CC4-5D6E-409C-BE32-E72D297353CC}">
              <c16:uniqueId val="{00000000-F6A7-4B10-91A3-2347A09AD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26.77</c:v>
                </c:pt>
              </c:numCache>
            </c:numRef>
          </c:val>
          <c:smooth val="0"/>
          <c:extLst>
            <c:ext xmlns:c16="http://schemas.microsoft.com/office/drawing/2014/chart" uri="{C3380CC4-5D6E-409C-BE32-E72D297353CC}">
              <c16:uniqueId val="{00000001-F6A7-4B10-91A3-2347A09AD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07-45C4-B40B-05C4A595D0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0.02</c:v>
                </c:pt>
                <c:pt idx="4">
                  <c:v>7.0000000000000007E-2</c:v>
                </c:pt>
              </c:numCache>
            </c:numRef>
          </c:val>
          <c:smooth val="0"/>
          <c:extLst>
            <c:ext xmlns:c16="http://schemas.microsoft.com/office/drawing/2014/chart" uri="{C3380CC4-5D6E-409C-BE32-E72D297353CC}">
              <c16:uniqueId val="{00000001-CF07-45C4-B40B-05C4A595D0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74-40F4-BF80-CF6CF7248D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72.86</c:v>
                </c:pt>
                <c:pt idx="4">
                  <c:v>69.540000000000006</c:v>
                </c:pt>
              </c:numCache>
            </c:numRef>
          </c:val>
          <c:smooth val="0"/>
          <c:extLst>
            <c:ext xmlns:c16="http://schemas.microsoft.com/office/drawing/2014/chart" uri="{C3380CC4-5D6E-409C-BE32-E72D297353CC}">
              <c16:uniqueId val="{00000001-8F74-40F4-BF80-CF6CF7248D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107.76</c:v>
                </c:pt>
                <c:pt idx="4">
                  <c:v>19.72</c:v>
                </c:pt>
              </c:numCache>
            </c:numRef>
          </c:val>
          <c:extLst>
            <c:ext xmlns:c16="http://schemas.microsoft.com/office/drawing/2014/chart" uri="{C3380CC4-5D6E-409C-BE32-E72D297353CC}">
              <c16:uniqueId val="{00000000-40B0-4B80-97C2-AEF617ABC8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45.42</c:v>
                </c:pt>
                <c:pt idx="4">
                  <c:v>50.63</c:v>
                </c:pt>
              </c:numCache>
            </c:numRef>
          </c:val>
          <c:smooth val="0"/>
          <c:extLst>
            <c:ext xmlns:c16="http://schemas.microsoft.com/office/drawing/2014/chart" uri="{C3380CC4-5D6E-409C-BE32-E72D297353CC}">
              <c16:uniqueId val="{00000001-40B0-4B80-97C2-AEF617ABC8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1366.66</c:v>
                </c:pt>
                <c:pt idx="4">
                  <c:v>1178.1400000000001</c:v>
                </c:pt>
              </c:numCache>
            </c:numRef>
          </c:val>
          <c:extLst>
            <c:ext xmlns:c16="http://schemas.microsoft.com/office/drawing/2014/chart" uri="{C3380CC4-5D6E-409C-BE32-E72D297353CC}">
              <c16:uniqueId val="{00000000-CBAA-4BC3-9850-C4D5F593E6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1195.47</c:v>
                </c:pt>
                <c:pt idx="4">
                  <c:v>1168.69</c:v>
                </c:pt>
              </c:numCache>
            </c:numRef>
          </c:val>
          <c:smooth val="0"/>
          <c:extLst>
            <c:ext xmlns:c16="http://schemas.microsoft.com/office/drawing/2014/chart" uri="{C3380CC4-5D6E-409C-BE32-E72D297353CC}">
              <c16:uniqueId val="{00000001-CBAA-4BC3-9850-C4D5F593E6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59.9</c:v>
                </c:pt>
                <c:pt idx="4">
                  <c:v>77.63</c:v>
                </c:pt>
              </c:numCache>
            </c:numRef>
          </c:val>
          <c:extLst>
            <c:ext xmlns:c16="http://schemas.microsoft.com/office/drawing/2014/chart" uri="{C3380CC4-5D6E-409C-BE32-E72D297353CC}">
              <c16:uniqueId val="{00000000-7009-4B88-949C-F6C1FAF870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69.430000000000007</c:v>
                </c:pt>
                <c:pt idx="4">
                  <c:v>70.709999999999994</c:v>
                </c:pt>
              </c:numCache>
            </c:numRef>
          </c:val>
          <c:smooth val="0"/>
          <c:extLst>
            <c:ext xmlns:c16="http://schemas.microsoft.com/office/drawing/2014/chart" uri="{C3380CC4-5D6E-409C-BE32-E72D297353CC}">
              <c16:uniqueId val="{00000001-7009-4B88-949C-F6C1FAF870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295</c:v>
                </c:pt>
                <c:pt idx="4">
                  <c:v>228.49</c:v>
                </c:pt>
              </c:numCache>
            </c:numRef>
          </c:val>
          <c:extLst>
            <c:ext xmlns:c16="http://schemas.microsoft.com/office/drawing/2014/chart" uri="{C3380CC4-5D6E-409C-BE32-E72D297353CC}">
              <c16:uniqueId val="{00000000-1DBE-47CC-87EC-A3CB21D7CA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239.46</c:v>
                </c:pt>
                <c:pt idx="4">
                  <c:v>233.15</c:v>
                </c:pt>
              </c:numCache>
            </c:numRef>
          </c:val>
          <c:smooth val="0"/>
          <c:extLst>
            <c:ext xmlns:c16="http://schemas.microsoft.com/office/drawing/2014/chart" uri="{C3380CC4-5D6E-409C-BE32-E72D297353CC}">
              <c16:uniqueId val="{00000001-1DBE-47CC-87EC-A3CB21D7CA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湯梨浜町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16334</v>
      </c>
      <c r="AM8" s="54"/>
      <c r="AN8" s="54"/>
      <c r="AO8" s="54"/>
      <c r="AP8" s="54"/>
      <c r="AQ8" s="54"/>
      <c r="AR8" s="54"/>
      <c r="AS8" s="54"/>
      <c r="AT8" s="53">
        <f>データ!T6</f>
        <v>77.930000000000007</v>
      </c>
      <c r="AU8" s="53"/>
      <c r="AV8" s="53"/>
      <c r="AW8" s="53"/>
      <c r="AX8" s="53"/>
      <c r="AY8" s="53"/>
      <c r="AZ8" s="53"/>
      <c r="BA8" s="53"/>
      <c r="BB8" s="53">
        <f>データ!U6</f>
        <v>209.6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93.96</v>
      </c>
      <c r="J10" s="53"/>
      <c r="K10" s="53"/>
      <c r="L10" s="53"/>
      <c r="M10" s="53"/>
      <c r="N10" s="53"/>
      <c r="O10" s="53"/>
      <c r="P10" s="53">
        <f>データ!P6</f>
        <v>8.41</v>
      </c>
      <c r="Q10" s="53"/>
      <c r="R10" s="53"/>
      <c r="S10" s="53"/>
      <c r="T10" s="53"/>
      <c r="U10" s="53"/>
      <c r="V10" s="53"/>
      <c r="W10" s="53">
        <f>データ!Q6</f>
        <v>100</v>
      </c>
      <c r="X10" s="53"/>
      <c r="Y10" s="53"/>
      <c r="Z10" s="53"/>
      <c r="AA10" s="53"/>
      <c r="AB10" s="53"/>
      <c r="AC10" s="53"/>
      <c r="AD10" s="54">
        <f>データ!R6</f>
        <v>3545</v>
      </c>
      <c r="AE10" s="54"/>
      <c r="AF10" s="54"/>
      <c r="AG10" s="54"/>
      <c r="AH10" s="54"/>
      <c r="AI10" s="54"/>
      <c r="AJ10" s="54"/>
      <c r="AK10" s="2"/>
      <c r="AL10" s="54">
        <f>データ!V6</f>
        <v>1364</v>
      </c>
      <c r="AM10" s="54"/>
      <c r="AN10" s="54"/>
      <c r="AO10" s="54"/>
      <c r="AP10" s="54"/>
      <c r="AQ10" s="54"/>
      <c r="AR10" s="54"/>
      <c r="AS10" s="54"/>
      <c r="AT10" s="53">
        <f>データ!W6</f>
        <v>0.51</v>
      </c>
      <c r="AU10" s="53"/>
      <c r="AV10" s="53"/>
      <c r="AW10" s="53"/>
      <c r="AX10" s="53"/>
      <c r="AY10" s="53"/>
      <c r="AZ10" s="53"/>
      <c r="BA10" s="53"/>
      <c r="BB10" s="53">
        <f>データ!X6</f>
        <v>2674.51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kLd8Ud5iI0kcy2GsQP17FHlyDX8QpBkMLqa9a4J8K9AbVsQzoAoXIfVgS0ULCgdbNeX5wsSI8kOtAchi3sS8w==" saltValue="hxJ9Rm2xdMSv6sqT2M5+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313700</v>
      </c>
      <c r="D6" s="19">
        <f t="shared" si="3"/>
        <v>46</v>
      </c>
      <c r="E6" s="19">
        <f t="shared" si="3"/>
        <v>17</v>
      </c>
      <c r="F6" s="19">
        <f t="shared" si="3"/>
        <v>4</v>
      </c>
      <c r="G6" s="19">
        <f t="shared" si="3"/>
        <v>0</v>
      </c>
      <c r="H6" s="19" t="str">
        <f t="shared" si="3"/>
        <v>鳥取県　湯梨浜町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93.96</v>
      </c>
      <c r="P6" s="20">
        <f t="shared" si="3"/>
        <v>8.41</v>
      </c>
      <c r="Q6" s="20">
        <f t="shared" si="3"/>
        <v>100</v>
      </c>
      <c r="R6" s="20">
        <f t="shared" si="3"/>
        <v>3545</v>
      </c>
      <c r="S6" s="20">
        <f t="shared" si="3"/>
        <v>16334</v>
      </c>
      <c r="T6" s="20">
        <f t="shared" si="3"/>
        <v>77.930000000000007</v>
      </c>
      <c r="U6" s="20">
        <f t="shared" si="3"/>
        <v>209.6</v>
      </c>
      <c r="V6" s="20">
        <f t="shared" si="3"/>
        <v>1364</v>
      </c>
      <c r="W6" s="20">
        <f t="shared" si="3"/>
        <v>0.51</v>
      </c>
      <c r="X6" s="20">
        <f t="shared" si="3"/>
        <v>2674.51</v>
      </c>
      <c r="Y6" s="21" t="str">
        <f>IF(Y7="",NA(),Y7)</f>
        <v>-</v>
      </c>
      <c r="Z6" s="21" t="str">
        <f t="shared" ref="Z6:AH6" si="4">IF(Z7="",NA(),Z7)</f>
        <v>-</v>
      </c>
      <c r="AA6" s="21" t="str">
        <f t="shared" si="4"/>
        <v>-</v>
      </c>
      <c r="AB6" s="21">
        <f t="shared" si="4"/>
        <v>104.78</v>
      </c>
      <c r="AC6" s="21">
        <f t="shared" si="4"/>
        <v>101.23</v>
      </c>
      <c r="AD6" s="21" t="str">
        <f t="shared" si="4"/>
        <v>-</v>
      </c>
      <c r="AE6" s="21" t="str">
        <f t="shared" si="4"/>
        <v>-</v>
      </c>
      <c r="AF6" s="21" t="str">
        <f t="shared" si="4"/>
        <v>-</v>
      </c>
      <c r="AG6" s="21">
        <f t="shared" si="4"/>
        <v>106.44</v>
      </c>
      <c r="AH6" s="21">
        <f t="shared" si="4"/>
        <v>107.11</v>
      </c>
      <c r="AI6" s="20" t="str">
        <f>IF(AI7="","",IF(AI7="-","【-】","【"&amp;SUBSTITUTE(TEXT(AI7,"#,##0.00"),"-","△")&amp;"】"))</f>
        <v>【105.09】</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72.86</v>
      </c>
      <c r="AS6" s="21">
        <f t="shared" si="5"/>
        <v>69.540000000000006</v>
      </c>
      <c r="AT6" s="20" t="str">
        <f>IF(AT7="","",IF(AT7="-","【-】","【"&amp;SUBSTITUTE(TEXT(AT7,"#,##0.00"),"-","△")&amp;"】"))</f>
        <v>【65.73】</v>
      </c>
      <c r="AU6" s="21" t="str">
        <f>IF(AU7="",NA(),AU7)</f>
        <v>-</v>
      </c>
      <c r="AV6" s="21" t="str">
        <f t="shared" ref="AV6:BD6" si="6">IF(AV7="",NA(),AV7)</f>
        <v>-</v>
      </c>
      <c r="AW6" s="21" t="str">
        <f t="shared" si="6"/>
        <v>-</v>
      </c>
      <c r="AX6" s="21">
        <f t="shared" si="6"/>
        <v>107.76</v>
      </c>
      <c r="AY6" s="21">
        <f t="shared" si="6"/>
        <v>19.72</v>
      </c>
      <c r="AZ6" s="21" t="str">
        <f t="shared" si="6"/>
        <v>-</v>
      </c>
      <c r="BA6" s="21" t="str">
        <f t="shared" si="6"/>
        <v>-</v>
      </c>
      <c r="BB6" s="21" t="str">
        <f t="shared" si="6"/>
        <v>-</v>
      </c>
      <c r="BC6" s="21">
        <f t="shared" si="6"/>
        <v>45.42</v>
      </c>
      <c r="BD6" s="21">
        <f t="shared" si="6"/>
        <v>50.63</v>
      </c>
      <c r="BE6" s="20" t="str">
        <f>IF(BE7="","",IF(BE7="-","【-】","【"&amp;SUBSTITUTE(TEXT(BE7,"#,##0.00"),"-","△")&amp;"】"))</f>
        <v>【48.91】</v>
      </c>
      <c r="BF6" s="21" t="str">
        <f>IF(BF7="",NA(),BF7)</f>
        <v>-</v>
      </c>
      <c r="BG6" s="21" t="str">
        <f t="shared" ref="BG6:BO6" si="7">IF(BG7="",NA(),BG7)</f>
        <v>-</v>
      </c>
      <c r="BH6" s="21" t="str">
        <f t="shared" si="7"/>
        <v>-</v>
      </c>
      <c r="BI6" s="21">
        <f t="shared" si="7"/>
        <v>1366.66</v>
      </c>
      <c r="BJ6" s="21">
        <f t="shared" si="7"/>
        <v>1178.1400000000001</v>
      </c>
      <c r="BK6" s="21" t="str">
        <f t="shared" si="7"/>
        <v>-</v>
      </c>
      <c r="BL6" s="21" t="str">
        <f t="shared" si="7"/>
        <v>-</v>
      </c>
      <c r="BM6" s="21" t="str">
        <f t="shared" si="7"/>
        <v>-</v>
      </c>
      <c r="BN6" s="21">
        <f t="shared" si="7"/>
        <v>1195.47</v>
      </c>
      <c r="BO6" s="21">
        <f t="shared" si="7"/>
        <v>1168.69</v>
      </c>
      <c r="BP6" s="20" t="str">
        <f>IF(BP7="","",IF(BP7="-","【-】","【"&amp;SUBSTITUTE(TEXT(BP7,"#,##0.00"),"-","△")&amp;"】"))</f>
        <v>【1,156.82】</v>
      </c>
      <c r="BQ6" s="21" t="str">
        <f>IF(BQ7="",NA(),BQ7)</f>
        <v>-</v>
      </c>
      <c r="BR6" s="21" t="str">
        <f t="shared" ref="BR6:BZ6" si="8">IF(BR7="",NA(),BR7)</f>
        <v>-</v>
      </c>
      <c r="BS6" s="21" t="str">
        <f t="shared" si="8"/>
        <v>-</v>
      </c>
      <c r="BT6" s="21">
        <f t="shared" si="8"/>
        <v>59.9</v>
      </c>
      <c r="BU6" s="21">
        <f t="shared" si="8"/>
        <v>77.63</v>
      </c>
      <c r="BV6" s="21" t="str">
        <f t="shared" si="8"/>
        <v>-</v>
      </c>
      <c r="BW6" s="21" t="str">
        <f t="shared" si="8"/>
        <v>-</v>
      </c>
      <c r="BX6" s="21" t="str">
        <f t="shared" si="8"/>
        <v>-</v>
      </c>
      <c r="BY6" s="21">
        <f t="shared" si="8"/>
        <v>69.430000000000007</v>
      </c>
      <c r="BZ6" s="21">
        <f t="shared" si="8"/>
        <v>70.709999999999994</v>
      </c>
      <c r="CA6" s="20" t="str">
        <f>IF(CA7="","",IF(CA7="-","【-】","【"&amp;SUBSTITUTE(TEXT(CA7,"#,##0.00"),"-","△")&amp;"】"))</f>
        <v>【75.33】</v>
      </c>
      <c r="CB6" s="21" t="str">
        <f>IF(CB7="",NA(),CB7)</f>
        <v>-</v>
      </c>
      <c r="CC6" s="21" t="str">
        <f t="shared" ref="CC6:CK6" si="9">IF(CC7="",NA(),CC7)</f>
        <v>-</v>
      </c>
      <c r="CD6" s="21" t="str">
        <f t="shared" si="9"/>
        <v>-</v>
      </c>
      <c r="CE6" s="21">
        <f t="shared" si="9"/>
        <v>295</v>
      </c>
      <c r="CF6" s="21">
        <f t="shared" si="9"/>
        <v>228.49</v>
      </c>
      <c r="CG6" s="21" t="str">
        <f t="shared" si="9"/>
        <v>-</v>
      </c>
      <c r="CH6" s="21" t="str">
        <f t="shared" si="9"/>
        <v>-</v>
      </c>
      <c r="CI6" s="21" t="str">
        <f t="shared" si="9"/>
        <v>-</v>
      </c>
      <c r="CJ6" s="21">
        <f t="shared" si="9"/>
        <v>239.46</v>
      </c>
      <c r="CK6" s="21">
        <f t="shared" si="9"/>
        <v>233.15</v>
      </c>
      <c r="CL6" s="20" t="str">
        <f>IF(CL7="","",IF(CL7="-","【-】","【"&amp;SUBSTITUTE(TEXT(CL7,"#,##0.00"),"-","△")&amp;"】"))</f>
        <v>【215.73】</v>
      </c>
      <c r="CM6" s="21" t="str">
        <f>IF(CM7="",NA(),CM7)</f>
        <v>-</v>
      </c>
      <c r="CN6" s="21" t="str">
        <f t="shared" ref="CN6:CV6" si="10">IF(CN7="",NA(),CN7)</f>
        <v>-</v>
      </c>
      <c r="CO6" s="21" t="str">
        <f t="shared" si="10"/>
        <v>-</v>
      </c>
      <c r="CP6" s="21">
        <f t="shared" si="10"/>
        <v>32.67</v>
      </c>
      <c r="CQ6" s="20">
        <f t="shared" si="10"/>
        <v>0</v>
      </c>
      <c r="CR6" s="21" t="str">
        <f t="shared" si="10"/>
        <v>-</v>
      </c>
      <c r="CS6" s="21" t="str">
        <f t="shared" si="10"/>
        <v>-</v>
      </c>
      <c r="CT6" s="21" t="str">
        <f t="shared" si="10"/>
        <v>-</v>
      </c>
      <c r="CU6" s="21">
        <f t="shared" si="10"/>
        <v>41.06</v>
      </c>
      <c r="CV6" s="21">
        <f t="shared" si="10"/>
        <v>42.09</v>
      </c>
      <c r="CW6" s="20" t="str">
        <f>IF(CW7="","",IF(CW7="-","【-】","【"&amp;SUBSTITUTE(TEXT(CW7,"#,##0.00"),"-","△")&amp;"】"))</f>
        <v>【43.28】</v>
      </c>
      <c r="CX6" s="21" t="str">
        <f>IF(CX7="",NA(),CX7)</f>
        <v>-</v>
      </c>
      <c r="CY6" s="21" t="str">
        <f t="shared" ref="CY6:DG6" si="11">IF(CY7="",NA(),CY7)</f>
        <v>-</v>
      </c>
      <c r="CZ6" s="21" t="str">
        <f t="shared" si="11"/>
        <v>-</v>
      </c>
      <c r="DA6" s="21">
        <f t="shared" si="11"/>
        <v>94.63</v>
      </c>
      <c r="DB6" s="21">
        <f t="shared" si="11"/>
        <v>94.43</v>
      </c>
      <c r="DC6" s="21" t="str">
        <f t="shared" si="11"/>
        <v>-</v>
      </c>
      <c r="DD6" s="21" t="str">
        <f t="shared" si="11"/>
        <v>-</v>
      </c>
      <c r="DE6" s="21" t="str">
        <f t="shared" si="11"/>
        <v>-</v>
      </c>
      <c r="DF6" s="21">
        <f t="shared" si="11"/>
        <v>84.34</v>
      </c>
      <c r="DG6" s="21">
        <f t="shared" si="11"/>
        <v>84.73</v>
      </c>
      <c r="DH6" s="20" t="str">
        <f>IF(DH7="","",IF(DH7="-","【-】","【"&amp;SUBSTITUTE(TEXT(DH7,"#,##0.00"),"-","△")&amp;"】"))</f>
        <v>【86.21】</v>
      </c>
      <c r="DI6" s="21" t="str">
        <f>IF(DI7="",NA(),DI7)</f>
        <v>-</v>
      </c>
      <c r="DJ6" s="21" t="str">
        <f t="shared" ref="DJ6:DR6" si="12">IF(DJ7="",NA(),DJ7)</f>
        <v>-</v>
      </c>
      <c r="DK6" s="21" t="str">
        <f t="shared" si="12"/>
        <v>-</v>
      </c>
      <c r="DL6" s="21">
        <f t="shared" si="12"/>
        <v>3.55</v>
      </c>
      <c r="DM6" s="21">
        <f t="shared" si="12"/>
        <v>6.28</v>
      </c>
      <c r="DN6" s="21" t="str">
        <f t="shared" si="12"/>
        <v>-</v>
      </c>
      <c r="DO6" s="21" t="str">
        <f t="shared" si="12"/>
        <v>-</v>
      </c>
      <c r="DP6" s="21" t="str">
        <f t="shared" si="12"/>
        <v>-</v>
      </c>
      <c r="DQ6" s="21">
        <f t="shared" si="12"/>
        <v>24.8</v>
      </c>
      <c r="DR6" s="21">
        <f t="shared" si="12"/>
        <v>26.77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0.02</v>
      </c>
      <c r="EC6" s="21">
        <f t="shared" si="13"/>
        <v>7.0000000000000007E-2</v>
      </c>
      <c r="ED6" s="20" t="str">
        <f>IF(ED7="","",IF(ED7="-","【-】","【"&amp;SUBSTITUTE(TEXT(ED7,"#,##0.00"),"-","△")&amp;"】"))</f>
        <v>【0.09】</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0.06</v>
      </c>
      <c r="EO6" s="20" t="str">
        <f>IF(EO7="","",IF(EO7="-","【-】","【"&amp;SUBSTITUTE(TEXT(EO7,"#,##0.00"),"-","△")&amp;"】"))</f>
        <v>【0.11】</v>
      </c>
    </row>
    <row r="7" spans="1:148" s="22" customFormat="1" x14ac:dyDescent="0.15">
      <c r="A7" s="14"/>
      <c r="B7" s="23">
        <v>2023</v>
      </c>
      <c r="C7" s="23">
        <v>313700</v>
      </c>
      <c r="D7" s="23">
        <v>46</v>
      </c>
      <c r="E7" s="23">
        <v>17</v>
      </c>
      <c r="F7" s="23">
        <v>4</v>
      </c>
      <c r="G7" s="23">
        <v>0</v>
      </c>
      <c r="H7" s="23" t="s">
        <v>96</v>
      </c>
      <c r="I7" s="23" t="s">
        <v>97</v>
      </c>
      <c r="J7" s="23" t="s">
        <v>98</v>
      </c>
      <c r="K7" s="23" t="s">
        <v>99</v>
      </c>
      <c r="L7" s="23" t="s">
        <v>100</v>
      </c>
      <c r="M7" s="23" t="s">
        <v>101</v>
      </c>
      <c r="N7" s="24" t="s">
        <v>102</v>
      </c>
      <c r="O7" s="24">
        <v>93.96</v>
      </c>
      <c r="P7" s="24">
        <v>8.41</v>
      </c>
      <c r="Q7" s="24">
        <v>100</v>
      </c>
      <c r="R7" s="24">
        <v>3545</v>
      </c>
      <c r="S7" s="24">
        <v>16334</v>
      </c>
      <c r="T7" s="24">
        <v>77.930000000000007</v>
      </c>
      <c r="U7" s="24">
        <v>209.6</v>
      </c>
      <c r="V7" s="24">
        <v>1364</v>
      </c>
      <c r="W7" s="24">
        <v>0.51</v>
      </c>
      <c r="X7" s="24">
        <v>2674.51</v>
      </c>
      <c r="Y7" s="24" t="s">
        <v>102</v>
      </c>
      <c r="Z7" s="24" t="s">
        <v>102</v>
      </c>
      <c r="AA7" s="24" t="s">
        <v>102</v>
      </c>
      <c r="AB7" s="24">
        <v>104.78</v>
      </c>
      <c r="AC7" s="24">
        <v>101.23</v>
      </c>
      <c r="AD7" s="24" t="s">
        <v>102</v>
      </c>
      <c r="AE7" s="24" t="s">
        <v>102</v>
      </c>
      <c r="AF7" s="24" t="s">
        <v>102</v>
      </c>
      <c r="AG7" s="24">
        <v>106.44</v>
      </c>
      <c r="AH7" s="24">
        <v>107.11</v>
      </c>
      <c r="AI7" s="24">
        <v>105.09</v>
      </c>
      <c r="AJ7" s="24" t="s">
        <v>102</v>
      </c>
      <c r="AK7" s="24" t="s">
        <v>102</v>
      </c>
      <c r="AL7" s="24" t="s">
        <v>102</v>
      </c>
      <c r="AM7" s="24">
        <v>0</v>
      </c>
      <c r="AN7" s="24">
        <v>0</v>
      </c>
      <c r="AO7" s="24" t="s">
        <v>102</v>
      </c>
      <c r="AP7" s="24" t="s">
        <v>102</v>
      </c>
      <c r="AQ7" s="24" t="s">
        <v>102</v>
      </c>
      <c r="AR7" s="24">
        <v>72.86</v>
      </c>
      <c r="AS7" s="24">
        <v>69.540000000000006</v>
      </c>
      <c r="AT7" s="24">
        <v>65.73</v>
      </c>
      <c r="AU7" s="24" t="s">
        <v>102</v>
      </c>
      <c r="AV7" s="24" t="s">
        <v>102</v>
      </c>
      <c r="AW7" s="24" t="s">
        <v>102</v>
      </c>
      <c r="AX7" s="24">
        <v>107.76</v>
      </c>
      <c r="AY7" s="24">
        <v>19.72</v>
      </c>
      <c r="AZ7" s="24" t="s">
        <v>102</v>
      </c>
      <c r="BA7" s="24" t="s">
        <v>102</v>
      </c>
      <c r="BB7" s="24" t="s">
        <v>102</v>
      </c>
      <c r="BC7" s="24">
        <v>45.42</v>
      </c>
      <c r="BD7" s="24">
        <v>50.63</v>
      </c>
      <c r="BE7" s="24">
        <v>48.91</v>
      </c>
      <c r="BF7" s="24" t="s">
        <v>102</v>
      </c>
      <c r="BG7" s="24" t="s">
        <v>102</v>
      </c>
      <c r="BH7" s="24" t="s">
        <v>102</v>
      </c>
      <c r="BI7" s="24">
        <v>1366.66</v>
      </c>
      <c r="BJ7" s="24">
        <v>1178.1400000000001</v>
      </c>
      <c r="BK7" s="24" t="s">
        <v>102</v>
      </c>
      <c r="BL7" s="24" t="s">
        <v>102</v>
      </c>
      <c r="BM7" s="24" t="s">
        <v>102</v>
      </c>
      <c r="BN7" s="24">
        <v>1195.47</v>
      </c>
      <c r="BO7" s="24">
        <v>1168.69</v>
      </c>
      <c r="BP7" s="24">
        <v>1156.82</v>
      </c>
      <c r="BQ7" s="24" t="s">
        <v>102</v>
      </c>
      <c r="BR7" s="24" t="s">
        <v>102</v>
      </c>
      <c r="BS7" s="24" t="s">
        <v>102</v>
      </c>
      <c r="BT7" s="24">
        <v>59.9</v>
      </c>
      <c r="BU7" s="24">
        <v>77.63</v>
      </c>
      <c r="BV7" s="24" t="s">
        <v>102</v>
      </c>
      <c r="BW7" s="24" t="s">
        <v>102</v>
      </c>
      <c r="BX7" s="24" t="s">
        <v>102</v>
      </c>
      <c r="BY7" s="24">
        <v>69.430000000000007</v>
      </c>
      <c r="BZ7" s="24">
        <v>70.709999999999994</v>
      </c>
      <c r="CA7" s="24">
        <v>75.33</v>
      </c>
      <c r="CB7" s="24" t="s">
        <v>102</v>
      </c>
      <c r="CC7" s="24" t="s">
        <v>102</v>
      </c>
      <c r="CD7" s="24" t="s">
        <v>102</v>
      </c>
      <c r="CE7" s="24">
        <v>295</v>
      </c>
      <c r="CF7" s="24">
        <v>228.49</v>
      </c>
      <c r="CG7" s="24" t="s">
        <v>102</v>
      </c>
      <c r="CH7" s="24" t="s">
        <v>102</v>
      </c>
      <c r="CI7" s="24" t="s">
        <v>102</v>
      </c>
      <c r="CJ7" s="24">
        <v>239.46</v>
      </c>
      <c r="CK7" s="24">
        <v>233.15</v>
      </c>
      <c r="CL7" s="24">
        <v>215.73</v>
      </c>
      <c r="CM7" s="24" t="s">
        <v>102</v>
      </c>
      <c r="CN7" s="24" t="s">
        <v>102</v>
      </c>
      <c r="CO7" s="24" t="s">
        <v>102</v>
      </c>
      <c r="CP7" s="24">
        <v>32.67</v>
      </c>
      <c r="CQ7" s="24">
        <v>0</v>
      </c>
      <c r="CR7" s="24" t="s">
        <v>102</v>
      </c>
      <c r="CS7" s="24" t="s">
        <v>102</v>
      </c>
      <c r="CT7" s="24" t="s">
        <v>102</v>
      </c>
      <c r="CU7" s="24">
        <v>41.06</v>
      </c>
      <c r="CV7" s="24">
        <v>42.09</v>
      </c>
      <c r="CW7" s="24">
        <v>43.28</v>
      </c>
      <c r="CX7" s="24" t="s">
        <v>102</v>
      </c>
      <c r="CY7" s="24" t="s">
        <v>102</v>
      </c>
      <c r="CZ7" s="24" t="s">
        <v>102</v>
      </c>
      <c r="DA7" s="24">
        <v>94.63</v>
      </c>
      <c r="DB7" s="24">
        <v>94.43</v>
      </c>
      <c r="DC7" s="24" t="s">
        <v>102</v>
      </c>
      <c r="DD7" s="24" t="s">
        <v>102</v>
      </c>
      <c r="DE7" s="24" t="s">
        <v>102</v>
      </c>
      <c r="DF7" s="24">
        <v>84.34</v>
      </c>
      <c r="DG7" s="24">
        <v>84.73</v>
      </c>
      <c r="DH7" s="24">
        <v>86.21</v>
      </c>
      <c r="DI7" s="24" t="s">
        <v>102</v>
      </c>
      <c r="DJ7" s="24" t="s">
        <v>102</v>
      </c>
      <c r="DK7" s="24" t="s">
        <v>102</v>
      </c>
      <c r="DL7" s="24">
        <v>3.55</v>
      </c>
      <c r="DM7" s="24">
        <v>6.28</v>
      </c>
      <c r="DN7" s="24" t="s">
        <v>102</v>
      </c>
      <c r="DO7" s="24" t="s">
        <v>102</v>
      </c>
      <c r="DP7" s="24" t="s">
        <v>102</v>
      </c>
      <c r="DQ7" s="24">
        <v>24.8</v>
      </c>
      <c r="DR7" s="24">
        <v>26.77</v>
      </c>
      <c r="DS7" s="24">
        <v>29.62</v>
      </c>
      <c r="DT7" s="24" t="s">
        <v>102</v>
      </c>
      <c r="DU7" s="24" t="s">
        <v>102</v>
      </c>
      <c r="DV7" s="24" t="s">
        <v>102</v>
      </c>
      <c r="DW7" s="24">
        <v>0</v>
      </c>
      <c r="DX7" s="24">
        <v>0</v>
      </c>
      <c r="DY7" s="24" t="s">
        <v>102</v>
      </c>
      <c r="DZ7" s="24" t="s">
        <v>102</v>
      </c>
      <c r="EA7" s="24" t="s">
        <v>102</v>
      </c>
      <c r="EB7" s="24">
        <v>0.02</v>
      </c>
      <c r="EC7" s="24">
        <v>7.0000000000000007E-2</v>
      </c>
      <c r="ED7" s="24">
        <v>0.09</v>
      </c>
      <c r="EE7" s="24" t="s">
        <v>102</v>
      </c>
      <c r="EF7" s="24" t="s">
        <v>102</v>
      </c>
      <c r="EG7" s="24" t="s">
        <v>102</v>
      </c>
      <c r="EH7" s="24">
        <v>0</v>
      </c>
      <c r="EI7" s="24">
        <v>0</v>
      </c>
      <c r="EJ7" s="24" t="s">
        <v>102</v>
      </c>
      <c r="EK7" s="24" t="s">
        <v>102</v>
      </c>
      <c r="EL7" s="24" t="s">
        <v>102</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2025-01-24T07:13:17Z</dcterms:created>
  <dcterms:modified xsi:type="dcterms:W3CDTF">2025-01-28T08:22:54Z</dcterms:modified>
  <cp:category/>
</cp:coreProperties>
</file>