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C:\Users\hamamoto\Desktop\農集、特排経営比較分析\"/>
    </mc:Choice>
  </mc:AlternateContent>
  <xr:revisionPtr revIDLastSave="0" documentId="13_ncr:1_{5063474B-26B0-4B9C-A17B-D9D082245C64}" xr6:coauthVersionLast="45" xr6:coauthVersionMax="45" xr10:uidLastSave="{00000000-0000-0000-0000-000000000000}"/>
  <workbookProtection workbookAlgorithmName="SHA-512" workbookHashValue="oBQUG5xoRdaEwlExHZCznwy1/PGJ19ZzrD3r7sMc4OuxVhu9eooaPI2NulXe6vda2gv8C0FrqgTXzmAdVoxw2w==" workbookSaltValue="7K7mb3xUSTfdXN34HJzbTw==" workbookSpinCount="100000" lockStructure="1"/>
  <bookViews>
    <workbookView xWindow="2037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T8" i="4"/>
  <c r="I8" i="4"/>
</calcChain>
</file>

<file path=xl/sharedStrings.xml><?xml version="1.0" encoding="utf-8"?>
<sst xmlns="http://schemas.openxmlformats.org/spreadsheetml/2006/main" count="262" uniqueCount="120">
  <si>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</si>
  <si>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</si>
  <si>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</si>
  <si>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</si>
  <si>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</si>
  <si>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</si>
  <si>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</si>
  <si>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</si>
  <si>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</si>
  <si>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</si>
  <si>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</si>
  <si>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</si>
  <si>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</si>
  <si>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</si>
  <si>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</si>
  <si>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</si>
  <si>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</si>
  <si>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</si>
  <si>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</si>
  <si>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</si>
  <si>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</si>
  <si>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</si>
  <si>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</si>
  <si>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</si>
  <si>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</si>
  <si>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</si>
  <si>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</si>
  <si>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</si>
  <si>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</si>
  <si>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</si>
  <si>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</si>
  <si>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</si>
  <si>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</si>
  <si>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</si>
  <si>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</si>
  <si>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</si>
  <si>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</si>
  <si>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</si>
  <si>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</si>
  <si>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</si>
  <si>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</si>
  <si>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</si>
  <si>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</si>
  <si>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</si>
  <si>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</si>
  <si>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</si>
  <si>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</si>
  <si>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</si>
  <si>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</si>
  <si>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</si>
  <si>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</si>
  <si>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</si>
  <si>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</si>
  <si>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</si>
  <si>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</si>
  <si>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</si>
  <si>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</si>
  <si>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</si>
  <si>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</si>
  <si>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</si>
  <si>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</si>
  <si>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</si>
  <si>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</si>
  <si>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</si>
  <si>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</si>
  <si>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</si>
  <si>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</si>
  <si>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</si>
  <si>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</si>
  <si>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</si>
  <si>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</si>
  <si>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</si>
  <si>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</si>
  <si>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</si>
  <si>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</si>
  <si>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</si>
  <si>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</si>
  <si>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</si>
  <si>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</si>
  <si>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</si>
  <si>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</si>
  <si>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</si>
  <si>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</si>
  <si>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</si>
  <si>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</si>
  <si>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</si>
  <si>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</si>
  <si>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</si>
  <si>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</si>
  <si>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</si>
  <si>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</si>
  <si>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</si>
  <si>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</si>
  <si>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</si>
  <si>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</si>
  <si>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</si>
  <si>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</si>
  <si>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</si>
  <si>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北栄町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</si>
  <si>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</si>
  <si>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</si>
  <si>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</si>
  <si>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</si>
  <si>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</si>
  <si>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</si>
  <si>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</si>
  <si>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</si>
  <si>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</si>
  <si>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</si>
  <si>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</si>
  <si>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</si>
  <si>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</si>
  <si>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</si>
  <si>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</si>
  <si>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</si>
  <si>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</si>
  <si>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</si>
  <si>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現在は維持管理が主体事業となっているため、経営上に大きな問題はありません。
　ただし、今後老朽化による更新業務が発生した場合、財源的に厳しいことが明白であることから、事業継続するため計画的に更新を実施する必要があります。</t>
    <rPh sb="1" eb="3">
      <t>ゲンザイ</t>
    </rPh>
    <rPh sb="4" eb="8">
      <t>イジカンリ</t>
    </rPh>
    <rPh sb="9" eb="11">
      <t>シュタイ</t>
    </rPh>
    <rPh sb="11" eb="13">
      <t>ジギョウ</t>
    </rPh>
    <rPh sb="22" eb="25">
      <t>ケイエイジョウ</t>
    </rPh>
    <rPh sb="26" eb="27">
      <t>オオ</t>
    </rPh>
    <rPh sb="29" eb="31">
      <t>モンダイ</t>
    </rPh>
    <rPh sb="44" eb="46">
      <t>コンゴ</t>
    </rPh>
    <rPh sb="46" eb="49">
      <t>ロウキュウカ</t>
    </rPh>
    <rPh sb="52" eb="56">
      <t>コウシンギョウム</t>
    </rPh>
    <rPh sb="57" eb="59">
      <t>ハッセイ</t>
    </rPh>
    <rPh sb="61" eb="63">
      <t>バアイ</t>
    </rPh>
    <rPh sb="64" eb="67">
      <t>ザイゲンテキ</t>
    </rPh>
    <rPh sb="68" eb="69">
      <t>キビ</t>
    </rPh>
    <rPh sb="74" eb="76">
      <t>メイハク</t>
    </rPh>
    <rPh sb="84" eb="88">
      <t>ジギョウケイゾク</t>
    </rPh>
    <rPh sb="92" eb="95">
      <t>ケイカクテキ</t>
    </rPh>
    <rPh sb="96" eb="98">
      <t>コウシン</t>
    </rPh>
    <rPh sb="99" eb="101">
      <t>ジッシ</t>
    </rPh>
    <rPh sb="103" eb="105">
      <t>ヒツヨウ</t>
    </rPh>
    <phoneticPr fontId="4"/>
  </si>
  <si>
    <t>　平成18年～20年に設置し、14年～16年が経過しています。合併処理浄化槽の耐用年数は30年のため、老朽化には至っていませんが、機械設備に係る修繕費の支出は増加傾向にあります。</t>
    <rPh sb="1" eb="3">
      <t>ヘイセイ</t>
    </rPh>
    <rPh sb="5" eb="6">
      <t>ネン</t>
    </rPh>
    <rPh sb="9" eb="10">
      <t>ネン</t>
    </rPh>
    <rPh sb="11" eb="13">
      <t>セッチ</t>
    </rPh>
    <rPh sb="17" eb="18">
      <t>ネン</t>
    </rPh>
    <rPh sb="21" eb="22">
      <t>ネン</t>
    </rPh>
    <rPh sb="23" eb="25">
      <t>ケイカ</t>
    </rPh>
    <rPh sb="31" eb="35">
      <t>ガッペイショリ</t>
    </rPh>
    <rPh sb="35" eb="38">
      <t>ジョウカソウ</t>
    </rPh>
    <rPh sb="39" eb="43">
      <t>タイヨウネンスウ</t>
    </rPh>
    <rPh sb="46" eb="47">
      <t>ネン</t>
    </rPh>
    <rPh sb="51" eb="54">
      <t>ロウキュウカ</t>
    </rPh>
    <rPh sb="56" eb="57">
      <t>イタ</t>
    </rPh>
    <rPh sb="65" eb="67">
      <t>キカイ</t>
    </rPh>
    <rPh sb="67" eb="69">
      <t>セツビ</t>
    </rPh>
    <rPh sb="70" eb="71">
      <t>カカワ</t>
    </rPh>
    <rPh sb="72" eb="74">
      <t>シュウゼン</t>
    </rPh>
    <rPh sb="74" eb="75">
      <t>ヒ</t>
    </rPh>
    <rPh sb="76" eb="78">
      <t>シシュツ</t>
    </rPh>
    <rPh sb="79" eb="83">
      <t>ゾウカケイコウ</t>
    </rPh>
    <phoneticPr fontId="4"/>
  </si>
  <si>
    <t>　本町の本事業は、特定環境保全公共下水道事業から除外された地域を補完するために実施しています。
　設置基数が少なく、経営の健全性・効率性については、類似団体と比較できません。
　令和5年度は、修繕費が例年に比べて少なかったため、汚水処理原価が低くなり、結果として経費回収率が上がりました。</t>
    <rPh sb="1" eb="3">
      <t>ホンチョウ</t>
    </rPh>
    <rPh sb="4" eb="7">
      <t>ホンジギョウ</t>
    </rPh>
    <rPh sb="9" eb="11">
      <t>トクテイ</t>
    </rPh>
    <rPh sb="11" eb="13">
      <t>カンキョウ</t>
    </rPh>
    <rPh sb="13" eb="15">
      <t>ホゼン</t>
    </rPh>
    <rPh sb="15" eb="17">
      <t>コウキョウ</t>
    </rPh>
    <rPh sb="17" eb="20">
      <t>ゲスイドウ</t>
    </rPh>
    <rPh sb="20" eb="22">
      <t>ジギョウ</t>
    </rPh>
    <rPh sb="24" eb="26">
      <t>ジョガイ</t>
    </rPh>
    <rPh sb="29" eb="31">
      <t>チイキ</t>
    </rPh>
    <rPh sb="32" eb="34">
      <t>ホカン</t>
    </rPh>
    <rPh sb="39" eb="41">
      <t>ジッシ</t>
    </rPh>
    <rPh sb="49" eb="51">
      <t>セッチ</t>
    </rPh>
    <rPh sb="51" eb="53">
      <t>キスウ</t>
    </rPh>
    <rPh sb="54" eb="55">
      <t>スク</t>
    </rPh>
    <rPh sb="58" eb="60">
      <t>ケイエイ</t>
    </rPh>
    <rPh sb="61" eb="64">
      <t>ケンゼンセイ</t>
    </rPh>
    <rPh sb="65" eb="68">
      <t>コウリツセイ</t>
    </rPh>
    <rPh sb="74" eb="78">
      <t>ルイジダンタイ</t>
    </rPh>
    <rPh sb="79" eb="81">
      <t>ヒカク</t>
    </rPh>
    <rPh sb="89" eb="91">
      <t>レイワ</t>
    </rPh>
    <rPh sb="92" eb="94">
      <t>ネンド</t>
    </rPh>
    <rPh sb="96" eb="99">
      <t>シュウゼンヒ</t>
    </rPh>
    <rPh sb="100" eb="102">
      <t>レイネン</t>
    </rPh>
    <rPh sb="103" eb="104">
      <t>クラ</t>
    </rPh>
    <rPh sb="106" eb="107">
      <t>スク</t>
    </rPh>
    <rPh sb="114" eb="118">
      <t>オスイショリ</t>
    </rPh>
    <rPh sb="118" eb="120">
      <t>ゲンカ</t>
    </rPh>
    <rPh sb="121" eb="122">
      <t>ヒク</t>
    </rPh>
    <rPh sb="126" eb="128">
      <t>ケッカ</t>
    </rPh>
    <rPh sb="131" eb="135">
      <t>ケイヒカイシュウ</t>
    </rPh>
    <rPh sb="135" eb="136">
      <t>リツ</t>
    </rPh>
    <rPh sb="137" eb="138">
      <t>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</si>
</sst>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77-4A52-A759-394D0EE88B8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B77-4A52-A759-394D0EE88B8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76-474B-A2A7-7E23CEB2A94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56.45</c:v>
                </c:pt>
                <c:pt idx="2">
                  <c:v>56.52</c:v>
                </c:pt>
                <c:pt idx="3">
                  <c:v>88.45</c:v>
                </c:pt>
                <c:pt idx="4">
                  <c:v>54.08</c:v>
                </c:pt>
              </c:numCache>
            </c:numRef>
          </c:val>
          <c:smooth val="0"/>
          <c:extLst>
            <c:ext xmlns:c16="http://schemas.microsoft.com/office/drawing/2014/chart" uri="{C3380CC4-5D6E-409C-BE32-E72D297353CC}">
              <c16:uniqueId val="{00000001-2D76-474B-A2A7-7E23CEB2A94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96.73</c:v>
                </c:pt>
                <c:pt idx="2">
                  <c:v>96.55</c:v>
                </c:pt>
                <c:pt idx="3">
                  <c:v>96.45</c:v>
                </c:pt>
                <c:pt idx="4">
                  <c:v>96.4</c:v>
                </c:pt>
              </c:numCache>
            </c:numRef>
          </c:val>
          <c:extLst>
            <c:ext xmlns:c16="http://schemas.microsoft.com/office/drawing/2014/chart" uri="{C3380CC4-5D6E-409C-BE32-E72D297353CC}">
              <c16:uniqueId val="{00000000-6381-4A55-8B42-9C94943E7FE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54.99</c:v>
                </c:pt>
                <c:pt idx="2">
                  <c:v>88.43</c:v>
                </c:pt>
                <c:pt idx="3">
                  <c:v>90.34</c:v>
                </c:pt>
                <c:pt idx="4">
                  <c:v>90.57</c:v>
                </c:pt>
              </c:numCache>
            </c:numRef>
          </c:val>
          <c:smooth val="0"/>
          <c:extLst>
            <c:ext xmlns:c16="http://schemas.microsoft.com/office/drawing/2014/chart" uri="{C3380CC4-5D6E-409C-BE32-E72D297353CC}">
              <c16:uniqueId val="{00000001-6381-4A55-8B42-9C94943E7FE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100</c:v>
                </c:pt>
                <c:pt idx="2">
                  <c:v>100</c:v>
                </c:pt>
                <c:pt idx="3">
                  <c:v>100</c:v>
                </c:pt>
                <c:pt idx="4">
                  <c:v>419.43</c:v>
                </c:pt>
              </c:numCache>
            </c:numRef>
          </c:val>
          <c:extLst>
            <c:ext xmlns:c16="http://schemas.microsoft.com/office/drawing/2014/chart" uri="{C3380CC4-5D6E-409C-BE32-E72D297353CC}">
              <c16:uniqueId val="{00000000-1FD9-46A5-ACD1-856C3F56BB2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D9-46A5-ACD1-856C3F56BB2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6A-4611-80E5-BE8DC84DB09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6A-4611-80E5-BE8DC84DB09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CC-4E7E-A393-F719EF609E4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CC-4E7E-A393-F719EF609E4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36-4D97-8F42-FBC4E39DDA3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36-4D97-8F42-FBC4E39DDA3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2D-447A-9B84-FAEA13A180C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2D-447A-9B84-FAEA13A180C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501-4BA0-870C-94F74254E43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398.42</c:v>
                </c:pt>
                <c:pt idx="2">
                  <c:v>294.08999999999997</c:v>
                </c:pt>
                <c:pt idx="3">
                  <c:v>294.08999999999997</c:v>
                </c:pt>
                <c:pt idx="4">
                  <c:v>338.47</c:v>
                </c:pt>
              </c:numCache>
            </c:numRef>
          </c:val>
          <c:smooth val="0"/>
          <c:extLst>
            <c:ext xmlns:c16="http://schemas.microsoft.com/office/drawing/2014/chart" uri="{C3380CC4-5D6E-409C-BE32-E72D297353CC}">
              <c16:uniqueId val="{00000001-F501-4BA0-870C-94F74254E43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62.37</c:v>
                </c:pt>
                <c:pt idx="2">
                  <c:v>69.38</c:v>
                </c:pt>
                <c:pt idx="3">
                  <c:v>54.41</c:v>
                </c:pt>
                <c:pt idx="4">
                  <c:v>398.82</c:v>
                </c:pt>
              </c:numCache>
            </c:numRef>
          </c:val>
          <c:extLst>
            <c:ext xmlns:c16="http://schemas.microsoft.com/office/drawing/2014/chart" uri="{C3380CC4-5D6E-409C-BE32-E72D297353CC}">
              <c16:uniqueId val="{00000000-A6F2-43A3-8E09-A3F65F101D4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50.7</c:v>
                </c:pt>
                <c:pt idx="2">
                  <c:v>60</c:v>
                </c:pt>
                <c:pt idx="3">
                  <c:v>59.01</c:v>
                </c:pt>
                <c:pt idx="4">
                  <c:v>56.06</c:v>
                </c:pt>
              </c:numCache>
            </c:numRef>
          </c:val>
          <c:smooth val="0"/>
          <c:extLst>
            <c:ext xmlns:c16="http://schemas.microsoft.com/office/drawing/2014/chart" uri="{C3380CC4-5D6E-409C-BE32-E72D297353CC}">
              <c16:uniqueId val="{00000001-A6F2-43A3-8E09-A3F65F101D4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293.26</c:v>
                </c:pt>
                <c:pt idx="2">
                  <c:v>264.77</c:v>
                </c:pt>
                <c:pt idx="3">
                  <c:v>333.38</c:v>
                </c:pt>
                <c:pt idx="4">
                  <c:v>46.27</c:v>
                </c:pt>
              </c:numCache>
            </c:numRef>
          </c:val>
          <c:extLst>
            <c:ext xmlns:c16="http://schemas.microsoft.com/office/drawing/2014/chart" uri="{C3380CC4-5D6E-409C-BE32-E72D297353CC}">
              <c16:uniqueId val="{00000000-9325-4148-A504-FEB66719FE6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289.81</c:v>
                </c:pt>
                <c:pt idx="2">
                  <c:v>282.70999999999998</c:v>
                </c:pt>
                <c:pt idx="3">
                  <c:v>291.82</c:v>
                </c:pt>
                <c:pt idx="4">
                  <c:v>304.36</c:v>
                </c:pt>
              </c:numCache>
            </c:numRef>
          </c:val>
          <c:smooth val="0"/>
          <c:extLst>
            <c:ext xmlns:c16="http://schemas.microsoft.com/office/drawing/2014/chart" uri="{C3380CC4-5D6E-409C-BE32-E72D297353CC}">
              <c16:uniqueId val="{00000001-9325-4148-A504-FEB66719FE6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鳥取県　北栄町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特定地域生活排水処理</v>
      </c>
      <c r="Q8" s="39"/>
      <c r="R8" s="39"/>
      <c r="S8" s="39"/>
      <c r="T8" s="39"/>
      <c r="U8" s="39"/>
      <c r="V8" s="39"/>
      <c r="W8" s="39" t="str">
        <f>データ!L6</f>
        <v>K2</v>
      </c>
      <c r="X8" s="39"/>
      <c r="Y8" s="39"/>
      <c r="Z8" s="39"/>
      <c r="AA8" s="39"/>
      <c r="AB8" s="39"/>
      <c r="AC8" s="39"/>
      <c r="AD8" s="40" t="str">
        <f>データ!$M$6</f>
        <v>非設置</v>
      </c>
      <c r="AE8" s="40"/>
      <c r="AF8" s="40"/>
      <c r="AG8" s="40"/>
      <c r="AH8" s="40"/>
      <c r="AI8" s="40"/>
      <c r="AJ8" s="40"/>
      <c r="AK8" s="3"/>
      <c r="AL8" s="41">
        <f>データ!S6</f>
        <v>14327</v>
      </c>
      <c r="AM8" s="41"/>
      <c r="AN8" s="41"/>
      <c r="AO8" s="41"/>
      <c r="AP8" s="41"/>
      <c r="AQ8" s="41"/>
      <c r="AR8" s="41"/>
      <c r="AS8" s="41"/>
      <c r="AT8" s="34">
        <f>データ!T6</f>
        <v>56.94</v>
      </c>
      <c r="AU8" s="34"/>
      <c r="AV8" s="34"/>
      <c r="AW8" s="34"/>
      <c r="AX8" s="34"/>
      <c r="AY8" s="34"/>
      <c r="AZ8" s="34"/>
      <c r="BA8" s="34"/>
      <c r="BB8" s="34">
        <f>データ!U6</f>
        <v>251.62</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0.98</v>
      </c>
      <c r="Q10" s="34"/>
      <c r="R10" s="34"/>
      <c r="S10" s="34"/>
      <c r="T10" s="34"/>
      <c r="U10" s="34"/>
      <c r="V10" s="34"/>
      <c r="W10" s="34">
        <f>データ!Q6</f>
        <v>100</v>
      </c>
      <c r="X10" s="34"/>
      <c r="Y10" s="34"/>
      <c r="Z10" s="34"/>
      <c r="AA10" s="34"/>
      <c r="AB10" s="34"/>
      <c r="AC10" s="34"/>
      <c r="AD10" s="41">
        <f>データ!R6</f>
        <v>4526</v>
      </c>
      <c r="AE10" s="41"/>
      <c r="AF10" s="41"/>
      <c r="AG10" s="41"/>
      <c r="AH10" s="41"/>
      <c r="AI10" s="41"/>
      <c r="AJ10" s="41"/>
      <c r="AK10" s="2"/>
      <c r="AL10" s="41">
        <f>データ!V6</f>
        <v>139</v>
      </c>
      <c r="AM10" s="41"/>
      <c r="AN10" s="41"/>
      <c r="AO10" s="41"/>
      <c r="AP10" s="41"/>
      <c r="AQ10" s="41"/>
      <c r="AR10" s="41"/>
      <c r="AS10" s="41"/>
      <c r="AT10" s="34">
        <f>データ!W6</f>
        <v>51.22</v>
      </c>
      <c r="AU10" s="34"/>
      <c r="AV10" s="34"/>
      <c r="AW10" s="34"/>
      <c r="AX10" s="34"/>
      <c r="AY10" s="34"/>
      <c r="AZ10" s="34"/>
      <c r="BA10" s="34"/>
      <c r="BB10" s="34">
        <f>データ!X6</f>
        <v>2.71</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119</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118</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117</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【349.83】</v>
      </c>
      <c r="I86" s="12" t="str">
        <f>データ!CA6</f>
        <v>【53.65】</v>
      </c>
      <c r="J86" s="12" t="str">
        <f>データ!CL6</f>
        <v>【307.86】</v>
      </c>
      <c r="K86" s="12" t="str">
        <f>データ!CW6</f>
        <v>【54.61】</v>
      </c>
      <c r="L86" s="12" t="str">
        <f>データ!DH6</f>
        <v>【85.31】</v>
      </c>
      <c r="M86" s="12" t="s">
        <v>44</v>
      </c>
      <c r="N86" s="12" t="s">
        <v>44</v>
      </c>
      <c r="O86" s="12" t="str">
        <f>データ!EO6</f>
        <v>【-】</v>
      </c>
    </row>
  </sheetData>
  <sheetProtection algorithmName="SHA-512" hashValue="ZLd8gQ/2eW00++qQmcAxgSjcWXJOu5nRWVkH737rVEpkksyQoSMBnWhONoYMY/UIBwhuzC3jdLA99Kj3YJi3oQ==" saltValue="7fWvlaaD4+t6fhPjYkMA6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313726</v>
      </c>
      <c r="D6" s="19">
        <f t="shared" si="3"/>
        <v>47</v>
      </c>
      <c r="E6" s="19">
        <f t="shared" si="3"/>
        <v>18</v>
      </c>
      <c r="F6" s="19">
        <f t="shared" si="3"/>
        <v>0</v>
      </c>
      <c r="G6" s="19">
        <f t="shared" si="3"/>
        <v>0</v>
      </c>
      <c r="H6" s="19" t="str">
        <f t="shared" si="3"/>
        <v>鳥取県　北栄町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0.98</v>
      </c>
      <c r="Q6" s="20">
        <f t="shared" si="3"/>
        <v>100</v>
      </c>
      <c r="R6" s="20">
        <f t="shared" si="3"/>
        <v>4526</v>
      </c>
      <c r="S6" s="20">
        <f t="shared" si="3"/>
        <v>14327</v>
      </c>
      <c r="T6" s="20">
        <f t="shared" si="3"/>
        <v>56.94</v>
      </c>
      <c r="U6" s="20">
        <f t="shared" si="3"/>
        <v>251.62</v>
      </c>
      <c r="V6" s="20">
        <f t="shared" si="3"/>
        <v>139</v>
      </c>
      <c r="W6" s="20">
        <f t="shared" si="3"/>
        <v>51.22</v>
      </c>
      <c r="X6" s="20">
        <f t="shared" si="3"/>
        <v>2.71</v>
      </c>
      <c r="Y6" s="21" t="str">
        <f>IF(Y7="",NA(),Y7)</f>
        <v>-</v>
      </c>
      <c r="Z6" s="21">
        <f t="shared" ref="Z6:AH6" si="4">IF(Z7="",NA(),Z7)</f>
        <v>100</v>
      </c>
      <c r="AA6" s="21">
        <f t="shared" si="4"/>
        <v>100</v>
      </c>
      <c r="AB6" s="21">
        <f t="shared" si="4"/>
        <v>100</v>
      </c>
      <c r="AC6" s="21">
        <f t="shared" si="4"/>
        <v>419.43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t="str">
        <f>IF(BF7="",NA(),BF7)</f>
        <v>-</v>
      </c>
      <c r="BG6" s="20">
        <f t="shared" ref="BG6:BO6" si="7">IF(BG7="",NA(),BG7)</f>
        <v>0</v>
      </c>
      <c r="BH6" s="20">
        <f t="shared" si="7"/>
        <v>0</v>
      </c>
      <c r="BI6" s="20">
        <f t="shared" si="7"/>
        <v>0</v>
      </c>
      <c r="BJ6" s="20">
        <f t="shared" si="7"/>
        <v>0</v>
      </c>
      <c r="BK6" s="21" t="str">
        <f t="shared" si="7"/>
        <v>-</v>
      </c>
      <c r="BL6" s="21">
        <f t="shared" si="7"/>
        <v>398.42</v>
      </c>
      <c r="BM6" s="21">
        <f t="shared" si="7"/>
        <v>294.08999999999997</v>
      </c>
      <c r="BN6" s="21">
        <f t="shared" si="7"/>
        <v>294.08999999999997</v>
      </c>
      <c r="BO6" s="21">
        <f t="shared" si="7"/>
        <v>338.47</v>
      </c>
      <c r="BP6" s="20" t="str">
        <f>IF(BP7="","",IF(BP7="-","【-】","【"&amp;SUBSTITUTE(TEXT(BP7,"#,##0.00"),"-","△")&amp;"】"))</f>
        <v>【349.83】</v>
      </c>
      <c r="BQ6" s="21" t="str">
        <f>IF(BQ7="",NA(),BQ7)</f>
        <v>-</v>
      </c>
      <c r="BR6" s="21">
        <f t="shared" ref="BR6:BZ6" si="8">IF(BR7="",NA(),BR7)</f>
        <v>62.37</v>
      </c>
      <c r="BS6" s="21">
        <f t="shared" si="8"/>
        <v>69.38</v>
      </c>
      <c r="BT6" s="21">
        <f t="shared" si="8"/>
        <v>54.41</v>
      </c>
      <c r="BU6" s="21">
        <f t="shared" si="8"/>
        <v>398.82</v>
      </c>
      <c r="BV6" s="21" t="str">
        <f t="shared" si="8"/>
        <v>-</v>
      </c>
      <c r="BW6" s="21">
        <f t="shared" si="8"/>
        <v>50.7</v>
      </c>
      <c r="BX6" s="21">
        <f t="shared" si="8"/>
        <v>60</v>
      </c>
      <c r="BY6" s="21">
        <f t="shared" si="8"/>
        <v>59.01</v>
      </c>
      <c r="BZ6" s="21">
        <f t="shared" si="8"/>
        <v>56.06</v>
      </c>
      <c r="CA6" s="20" t="str">
        <f>IF(CA7="","",IF(CA7="-","【-】","【"&amp;SUBSTITUTE(TEXT(CA7,"#,##0.00"),"-","△")&amp;"】"))</f>
        <v>【53.65】</v>
      </c>
      <c r="CB6" s="21" t="str">
        <f>IF(CB7="",NA(),CB7)</f>
        <v>-</v>
      </c>
      <c r="CC6" s="21">
        <f t="shared" ref="CC6:CK6" si="9">IF(CC7="",NA(),CC7)</f>
        <v>293.26</v>
      </c>
      <c r="CD6" s="21">
        <f t="shared" si="9"/>
        <v>264.77</v>
      </c>
      <c r="CE6" s="21">
        <f t="shared" si="9"/>
        <v>333.38</v>
      </c>
      <c r="CF6" s="21">
        <f t="shared" si="9"/>
        <v>46.27</v>
      </c>
      <c r="CG6" s="21" t="str">
        <f t="shared" si="9"/>
        <v>-</v>
      </c>
      <c r="CH6" s="21">
        <f t="shared" si="9"/>
        <v>289.81</v>
      </c>
      <c r="CI6" s="21">
        <f t="shared" si="9"/>
        <v>282.70999999999998</v>
      </c>
      <c r="CJ6" s="21">
        <f t="shared" si="9"/>
        <v>291.82</v>
      </c>
      <c r="CK6" s="21">
        <f t="shared" si="9"/>
        <v>304.36</v>
      </c>
      <c r="CL6" s="20" t="str">
        <f>IF(CL7="","",IF(CL7="-","【-】","【"&amp;SUBSTITUTE(TEXT(CL7,"#,##0.00"),"-","△")&amp;"】"))</f>
        <v>【307.86】</v>
      </c>
      <c r="CM6" s="21" t="str">
        <f>IF(CM7="",NA(),CM7)</f>
        <v>-</v>
      </c>
      <c r="CN6" s="21" t="str">
        <f t="shared" ref="CN6:CV6" si="10">IF(CN7="",NA(),CN7)</f>
        <v>-</v>
      </c>
      <c r="CO6" s="21" t="str">
        <f t="shared" si="10"/>
        <v>-</v>
      </c>
      <c r="CP6" s="21" t="str">
        <f t="shared" si="10"/>
        <v>-</v>
      </c>
      <c r="CQ6" s="21" t="str">
        <f t="shared" si="10"/>
        <v>-</v>
      </c>
      <c r="CR6" s="21" t="str">
        <f t="shared" si="10"/>
        <v>-</v>
      </c>
      <c r="CS6" s="21">
        <f t="shared" si="10"/>
        <v>56.45</v>
      </c>
      <c r="CT6" s="21">
        <f t="shared" si="10"/>
        <v>56.52</v>
      </c>
      <c r="CU6" s="21">
        <f t="shared" si="10"/>
        <v>88.45</v>
      </c>
      <c r="CV6" s="21">
        <f t="shared" si="10"/>
        <v>54.08</v>
      </c>
      <c r="CW6" s="20" t="str">
        <f>IF(CW7="","",IF(CW7="-","【-】","【"&amp;SUBSTITUTE(TEXT(CW7,"#,##0.00"),"-","△")&amp;"】"))</f>
        <v>【54.61】</v>
      </c>
      <c r="CX6" s="21" t="str">
        <f>IF(CX7="",NA(),CX7)</f>
        <v>-</v>
      </c>
      <c r="CY6" s="21">
        <f t="shared" ref="CY6:DG6" si="11">IF(CY7="",NA(),CY7)</f>
        <v>96.73</v>
      </c>
      <c r="CZ6" s="21">
        <f t="shared" si="11"/>
        <v>96.55</v>
      </c>
      <c r="DA6" s="21">
        <f t="shared" si="11"/>
        <v>96.45</v>
      </c>
      <c r="DB6" s="21">
        <f t="shared" si="11"/>
        <v>96.4</v>
      </c>
      <c r="DC6" s="21" t="str">
        <f t="shared" si="11"/>
        <v>-</v>
      </c>
      <c r="DD6" s="21">
        <f t="shared" si="11"/>
        <v>54.99</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313726</v>
      </c>
      <c r="D7" s="23">
        <v>47</v>
      </c>
      <c r="E7" s="23">
        <v>18</v>
      </c>
      <c r="F7" s="23">
        <v>0</v>
      </c>
      <c r="G7" s="23">
        <v>0</v>
      </c>
      <c r="H7" s="23" t="s">
        <v>98</v>
      </c>
      <c r="I7" s="23" t="s">
        <v>99</v>
      </c>
      <c r="J7" s="23" t="s">
        <v>100</v>
      </c>
      <c r="K7" s="23" t="s">
        <v>101</v>
      </c>
      <c r="L7" s="23" t="s">
        <v>102</v>
      </c>
      <c r="M7" s="23" t="s">
        <v>103</v>
      </c>
      <c r="N7" s="24" t="s">
        <v>104</v>
      </c>
      <c r="O7" s="24" t="s">
        <v>105</v>
      </c>
      <c r="P7" s="24">
        <v>0.98</v>
      </c>
      <c r="Q7" s="24">
        <v>100</v>
      </c>
      <c r="R7" s="24">
        <v>4526</v>
      </c>
      <c r="S7" s="24">
        <v>14327</v>
      </c>
      <c r="T7" s="24">
        <v>56.94</v>
      </c>
      <c r="U7" s="24">
        <v>251.62</v>
      </c>
      <c r="V7" s="24">
        <v>139</v>
      </c>
      <c r="W7" s="24">
        <v>51.22</v>
      </c>
      <c r="X7" s="24">
        <v>2.71</v>
      </c>
      <c r="Y7" s="24" t="s">
        <v>104</v>
      </c>
      <c r="Z7" s="24">
        <v>100</v>
      </c>
      <c r="AA7" s="24">
        <v>100</v>
      </c>
      <c r="AB7" s="24">
        <v>100</v>
      </c>
      <c r="AC7" s="24">
        <v>419.43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t="s">
        <v>104</v>
      </c>
      <c r="BG7" s="24">
        <v>0</v>
      </c>
      <c r="BH7" s="24">
        <v>0</v>
      </c>
      <c r="BI7" s="24">
        <v>0</v>
      </c>
      <c r="BJ7" s="24">
        <v>0</v>
      </c>
      <c r="BK7" s="24" t="s">
        <v>104</v>
      </c>
      <c r="BL7" s="24">
        <v>398.42</v>
      </c>
      <c r="BM7" s="24">
        <v>294.08999999999997</v>
      </c>
      <c r="BN7" s="24">
        <v>294.08999999999997</v>
      </c>
      <c r="BO7" s="24">
        <v>338.47</v>
      </c>
      <c r="BP7" s="24">
        <v>349.83</v>
      </c>
      <c r="BQ7" s="24" t="s">
        <v>104</v>
      </c>
      <c r="BR7" s="24">
        <v>62.37</v>
      </c>
      <c r="BS7" s="24">
        <v>69.38</v>
      </c>
      <c r="BT7" s="24">
        <v>54.41</v>
      </c>
      <c r="BU7" s="24">
        <v>398.82</v>
      </c>
      <c r="BV7" s="24" t="s">
        <v>104</v>
      </c>
      <c r="BW7" s="24">
        <v>50.7</v>
      </c>
      <c r="BX7" s="24">
        <v>60</v>
      </c>
      <c r="BY7" s="24">
        <v>59.01</v>
      </c>
      <c r="BZ7" s="24">
        <v>56.06</v>
      </c>
      <c r="CA7" s="24">
        <v>53.65</v>
      </c>
      <c r="CB7" s="24" t="s">
        <v>104</v>
      </c>
      <c r="CC7" s="24">
        <v>293.26</v>
      </c>
      <c r="CD7" s="24">
        <v>264.77</v>
      </c>
      <c r="CE7" s="24">
        <v>333.38</v>
      </c>
      <c r="CF7" s="24">
        <v>46.27</v>
      </c>
      <c r="CG7" s="24" t="s">
        <v>104</v>
      </c>
      <c r="CH7" s="24">
        <v>289.81</v>
      </c>
      <c r="CI7" s="24">
        <v>282.70999999999998</v>
      </c>
      <c r="CJ7" s="24">
        <v>291.82</v>
      </c>
      <c r="CK7" s="24">
        <v>304.36</v>
      </c>
      <c r="CL7" s="24">
        <v>307.86</v>
      </c>
      <c r="CM7" s="24" t="s">
        <v>104</v>
      </c>
      <c r="CN7" s="24" t="s">
        <v>104</v>
      </c>
      <c r="CO7" s="24" t="s">
        <v>104</v>
      </c>
      <c r="CP7" s="24" t="s">
        <v>104</v>
      </c>
      <c r="CQ7" s="24" t="s">
        <v>104</v>
      </c>
      <c r="CR7" s="24" t="s">
        <v>104</v>
      </c>
      <c r="CS7" s="24">
        <v>56.45</v>
      </c>
      <c r="CT7" s="24">
        <v>56.52</v>
      </c>
      <c r="CU7" s="24">
        <v>88.45</v>
      </c>
      <c r="CV7" s="24">
        <v>54.08</v>
      </c>
      <c r="CW7" s="24">
        <v>54.61</v>
      </c>
      <c r="CX7" s="24" t="s">
        <v>104</v>
      </c>
      <c r="CY7" s="24">
        <v>96.73</v>
      </c>
      <c r="CZ7" s="24">
        <v>96.55</v>
      </c>
      <c r="DA7" s="24">
        <v>96.45</v>
      </c>
      <c r="DB7" s="24">
        <v>96.4</v>
      </c>
      <c r="DC7" s="24" t="s">
        <v>104</v>
      </c>
      <c r="DD7" s="24">
        <v>54.99</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2025-02-05T02:06:57Z</cp:lastPrinted>
  <dcterms:created xsi:type="dcterms:W3CDTF">2025-01-24T07:40:53Z</dcterms:created>
  <dcterms:modified xsi:type="dcterms:W3CDTF">2025-02-05T02:07:00Z</dcterms:modified>
  <cp:category/>
</cp:coreProperties>
</file>