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Y:\各課フォルダ\024財務課\004 財政\01財政一般\01県照会\R06\250117 公営企業経営比較分析\02_回答\各課回答\"/>
    </mc:Choice>
  </mc:AlternateContent>
  <xr:revisionPtr revIDLastSave="0" documentId="13_ncr:1_{86A37F0A-5BDE-4182-8CAC-C6A62F92C92B}" xr6:coauthVersionLast="36" xr6:coauthVersionMax="36" xr10:uidLastSave="{00000000-0000-0000-0000-000000000000}"/>
  <workbookProtection workbookAlgorithmName="SHA-512" workbookHashValue="08a3hXtRHCUgFPJKcwxv6okae4G+0vGrq3xes6TZt4BiIDkXlNWRyXyN3Z6qk01hh1Y4mIhvYlDIycx9uSVj6w==" workbookSaltValue="Av1NBe3vrD3mnK/jugy+Ew==" workbookSpinCount="100000" lockStructure="1"/>
  <bookViews>
    <workbookView xWindow="0" yWindow="0" windowWidth="23040" windowHeight="921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R6" i="5"/>
  <c r="Q6" i="5"/>
  <c r="W10" i="4" s="1"/>
  <c r="P6" i="5"/>
  <c r="O6" i="5"/>
  <c r="I10" i="4" s="1"/>
  <c r="N6" i="5"/>
  <c r="M6" i="5"/>
  <c r="AD8" i="4" s="1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I85" i="4"/>
  <c r="F85" i="4"/>
  <c r="E85" i="4"/>
  <c r="AT10" i="4"/>
  <c r="AL10" i="4"/>
  <c r="P10" i="4"/>
  <c r="B10" i="4"/>
  <c r="AT8" i="4"/>
  <c r="AL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<sst xmlns="http://schemas.openxmlformats.org/spreadsheetml/2006/main" count="228" uniqueCount="114">
  <si>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</si>
  <si>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</si>
  <si>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</si>
  <si>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</si>
  <si>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</si>
  <si>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</si>
  <si>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</si>
  <si>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</si>
  <si>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</si>
  <si>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</si>
  <si>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</si>
  <si>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</si>
  <si>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</si>
  <si>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</si>
  <si>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</si>
  <si>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</si>
  <si>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</si>
  <si>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</si>
  <si>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</si>
  <si>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</si>
  <si>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</si>
  <si>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</si>
  <si>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</si>
  <si>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</si>
  <si>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</si>
  <si>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</si>
  <si>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</si>
  <si>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</si>
  <si>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</si>
  <si>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</si>
  <si>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</si>
  <si>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</si>
  <si>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</si>
  <si>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</si>
  <si>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</si>
  <si>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</si>
  <si>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</si>
  <si>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</si>
  <si>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</si>
  <si>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</si>
  <si>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</si>
  <si>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</si>
  <si>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</si>
  <si>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</si>
  <si>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</si>
  <si>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</si>
  <si>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</si>
  <si>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</si>
  <si>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</si>
  <si>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</si>
  <si>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</si>
  <si>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</si>
  <si>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</si>
  <si>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</si>
  <si>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</si>
  <si>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</si>
  <si>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</si>
  <si>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</si>
  <si>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</si>
  <si>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</si>
  <si>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</si>
  <si>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</si>
  <si>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</si>
  <si>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</si>
  <si>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</si>
  <si>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</si>
  <si>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</si>
  <si>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</si>
  <si>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</si>
  <si>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</si>
  <si>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</si>
  <si>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</si>
  <si>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</si>
  <si>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</si>
  <si>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</si>
  <si>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</si>
  <si>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</si>
  <si>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</si>
  <si>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</si>
  <si>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</si>
  <si>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</si>
  <si>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</si>
  <si>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</si>
  <si>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</si>
  <si>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</si>
  <si>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</si>
  <si>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</si>
  <si>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</si>
  <si>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</si>
  <si>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</si>
  <si>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</si>
  <si>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</si>
  <si>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</si>
  <si>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大山町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</si>
  <si>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</si>
  <si>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</si>
  <si>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</si>
  <si>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</si>
  <si>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</si>
  <si>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</si>
  <si>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</si>
  <si>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</si>
  <si>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</si>
  <si>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</si>
  <si>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</si>
  <si>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</si>
  <si>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</si>
  <si>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</si>
  <si>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</si>
  <si>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</si>
  <si>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</si>
  <si>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①経常収支比率、⑤料金回収率とも年々悪化してきており、経常収支比率は100％以上であるが、⑤料金回収率は100％を下回った。R6年度料金改定（値上げ）を行うことから、改善される見込みである。
③流動比率はR4年度一時的に下がったが、R5年度は改善された。
④R3年度から水道施設及び管路の更新を進めているため、企業債の借入が増えた結果、指標が3年連続で類似団体の平均より高くなった。
⑥給水原価は全国平均、類似団体の平均を下回っているが、年々上昇しており、今後も費用削減に努めていく。
⑦施設利用率、⑧有収率とも全国平均、類似団体の平均を下回った。これらの指標を改善できるよう漏水箇所の発見に努め、適切な施設運営を行う必要がある。</t>
    <phoneticPr fontId="4"/>
  </si>
  <si>
    <t>①有形固定資産減価償却率は年々増加している。全国平均、類似団体の平均を上回っており、今後、更新の対象となる資産が多くなるため、投資計画をふまえ計画的に取り組む必要がある。
②管路経年化率は全国平均、類似団体の平均に比べれば低いが、計画的に進めていく必要がある。
③R2年度以前は管路更新をほとんど行ってこなかったが、R3年度から計画的に管路更新を行っている。</t>
    <phoneticPr fontId="4"/>
  </si>
  <si>
    <t>　経営の健全性については、R5年度料金回収率が100％を下回ったが、R6年度料金改定（値上げ）を実施することから、経営改善が図られると見込んでいる。
　施設の老朽化の状況については、老朽化が進行しており、施設及び管路の更新を、財源の確保や経営に与える影響を踏まえた分析を行い、計画的に進めていく。
　今後も経費削減、適切な施設運営及び整備により、経営改善に努めていかなければならない。
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</si>
</sst>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0.9</c:v>
                </c:pt>
                <c:pt idx="3" formatCode="#,##0.00;&quot;△&quot;#,##0.00;&quot;-&quot;">
                  <c:v>1.54</c:v>
                </c:pt>
                <c:pt idx="4" formatCode="#,##0.00;&quot;△&quot;#,##0.00;&quot;-&quot;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A-47B4-A2EA-6FEF10742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0.44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A-47B4-A2EA-6FEF10742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44.39</c:v>
                </c:pt>
                <c:pt idx="1">
                  <c:v>46.65</c:v>
                </c:pt>
                <c:pt idx="2">
                  <c:v>45.25</c:v>
                </c:pt>
                <c:pt idx="3">
                  <c:v>44.97</c:v>
                </c:pt>
                <c:pt idx="4">
                  <c:v>44.98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5-4F1D-BB88-9B14F6410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54.05</c:v>
                </c:pt>
                <c:pt idx="1">
                  <c:v>54.43</c:v>
                </c:pt>
                <c:pt idx="2">
                  <c:v>53.87</c:v>
                </c:pt>
                <c:pt idx="3">
                  <c:v>54.49</c:v>
                </c:pt>
                <c:pt idx="4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5-4F1D-BB88-9B14F6410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78.83</c:v>
                </c:pt>
                <c:pt idx="1">
                  <c:v>77.209999999999994</c:v>
                </c:pt>
                <c:pt idx="2">
                  <c:v>77.08</c:v>
                </c:pt>
                <c:pt idx="3">
                  <c:v>77.86</c:v>
                </c:pt>
                <c:pt idx="4">
                  <c:v>76.709999999999994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3-4F79-9146-8E0C5160B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80.510000000000005</c:v>
                </c:pt>
                <c:pt idx="1">
                  <c:v>79.44</c:v>
                </c:pt>
                <c:pt idx="2">
                  <c:v>79.489999999999995</c:v>
                </c:pt>
                <c:pt idx="3">
                  <c:v>78.8</c:v>
                </c:pt>
                <c:pt idx="4">
                  <c:v>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F79-9146-8E0C5160B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102.53</c:v>
                </c:pt>
                <c:pt idx="1">
                  <c:v>111.43</c:v>
                </c:pt>
                <c:pt idx="2">
                  <c:v>107.42</c:v>
                </c:pt>
                <c:pt idx="3">
                  <c:v>105.01</c:v>
                </c:pt>
                <c:pt idx="4">
                  <c:v>102.04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B-4F87-A64D-77C4957AD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108.46</c:v>
                </c:pt>
                <c:pt idx="1">
                  <c:v>109.02</c:v>
                </c:pt>
                <c:pt idx="2">
                  <c:v>107.81</c:v>
                </c:pt>
                <c:pt idx="3">
                  <c:v>107.21</c:v>
                </c:pt>
                <c:pt idx="4">
                  <c:v>105.97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B-4F87-A64D-77C4957AD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52.18</c:v>
                </c:pt>
                <c:pt idx="1">
                  <c:v>54.11</c:v>
                </c:pt>
                <c:pt idx="2">
                  <c:v>54.54</c:v>
                </c:pt>
                <c:pt idx="3">
                  <c:v>54.37</c:v>
                </c:pt>
                <c:pt idx="4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B-4376-9414-B6C5E63A4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49.39</c:v>
                </c:pt>
                <c:pt idx="2">
                  <c:v>50.75</c:v>
                </c:pt>
                <c:pt idx="3">
                  <c:v>51.72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B-4376-9414-B6C5E63A4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4.88</c:v>
                </c:pt>
                <c:pt idx="1">
                  <c:v>5.41</c:v>
                </c:pt>
                <c:pt idx="2">
                  <c:v>7.39</c:v>
                </c:pt>
                <c:pt idx="3">
                  <c:v>7.41</c:v>
                </c:pt>
                <c:pt idx="4">
                  <c:v>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8-423E-97C7-A9CEF7E07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16.760000000000002</c:v>
                </c:pt>
                <c:pt idx="1">
                  <c:v>18.57</c:v>
                </c:pt>
                <c:pt idx="2">
                  <c:v>21.14</c:v>
                </c:pt>
                <c:pt idx="3">
                  <c:v>22.12</c:v>
                </c:pt>
                <c:pt idx="4">
                  <c:v>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8-423E-97C7-A9CEF7E07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20.53</c:v>
                </c:pt>
                <c:pt idx="1">
                  <c:v>5.86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0-4B05-99FC-28BB8E2B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11.94</c:v>
                </c:pt>
                <c:pt idx="1">
                  <c:v>11</c:v>
                </c:pt>
                <c:pt idx="2">
                  <c:v>8.86</c:v>
                </c:pt>
                <c:pt idx="3">
                  <c:v>7.65</c:v>
                </c:pt>
                <c:pt idx="4">
                  <c:v>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0-4B05-99FC-28BB8E2B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204.09</c:v>
                </c:pt>
                <c:pt idx="1">
                  <c:v>244.14</c:v>
                </c:pt>
                <c:pt idx="2">
                  <c:v>326.51</c:v>
                </c:pt>
                <c:pt idx="3">
                  <c:v>221.18</c:v>
                </c:pt>
                <c:pt idx="4">
                  <c:v>361.36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8-49BE-BA2A-B63774C09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362.93</c:v>
                </c:pt>
                <c:pt idx="1">
                  <c:v>371.81</c:v>
                </c:pt>
                <c:pt idx="2">
                  <c:v>384.23</c:v>
                </c:pt>
                <c:pt idx="3">
                  <c:v>364.3</c:v>
                </c:pt>
                <c:pt idx="4">
                  <c:v>378.87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8-49BE-BA2A-B63774C09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424.31</c:v>
                </c:pt>
                <c:pt idx="1">
                  <c:v>391.44</c:v>
                </c:pt>
                <c:pt idx="2">
                  <c:v>503.55</c:v>
                </c:pt>
                <c:pt idx="3">
                  <c:v>539.71</c:v>
                </c:pt>
                <c:pt idx="4">
                  <c:v>561.02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9-4400-B165-30CB2B0E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439.05</c:v>
                </c:pt>
                <c:pt idx="1">
                  <c:v>465.85</c:v>
                </c:pt>
                <c:pt idx="2">
                  <c:v>439.43</c:v>
                </c:pt>
                <c:pt idx="3">
                  <c:v>438.41</c:v>
                </c:pt>
                <c:pt idx="4">
                  <c:v>430.23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9-4400-B165-30CB2B0E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97.55</c:v>
                </c:pt>
                <c:pt idx="1">
                  <c:v>106.82</c:v>
                </c:pt>
                <c:pt idx="2">
                  <c:v>104.18</c:v>
                </c:pt>
                <c:pt idx="3">
                  <c:v>100.33</c:v>
                </c:pt>
                <c:pt idx="4">
                  <c:v>98.66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0-4991-A9C0-B4C5595BA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92.39</c:v>
                </c:pt>
                <c:pt idx="2">
                  <c:v>94.41</c:v>
                </c:pt>
                <c:pt idx="3">
                  <c:v>90.96</c:v>
                </c:pt>
                <c:pt idx="4">
                  <c:v>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0-4991-A9C0-B4C5595BA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143.07</c:v>
                </c:pt>
                <c:pt idx="1">
                  <c:v>130.44</c:v>
                </c:pt>
                <c:pt idx="2">
                  <c:v>133.72</c:v>
                </c:pt>
                <c:pt idx="3">
                  <c:v>138.86000000000001</c:v>
                </c:pt>
                <c:pt idx="4">
                  <c:v>141.5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E-4ABA-8A13-6E4F2A75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192.82</c:v>
                </c:pt>
                <c:pt idx="1">
                  <c:v>192.98</c:v>
                </c:pt>
                <c:pt idx="2">
                  <c:v>192.13</c:v>
                </c:pt>
                <c:pt idx="3">
                  <c:v>197.04</c:v>
                </c:pt>
                <c:pt idx="4">
                  <c:v>199.33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E-4ABA-8A13-6E4F2A75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鳥取県　大山町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A7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15048</v>
      </c>
      <c r="AM8" s="44"/>
      <c r="AN8" s="44"/>
      <c r="AO8" s="44"/>
      <c r="AP8" s="44"/>
      <c r="AQ8" s="44"/>
      <c r="AR8" s="44"/>
      <c r="AS8" s="44"/>
      <c r="AT8" s="45">
        <f>データ!$S$6</f>
        <v>189.74</v>
      </c>
      <c r="AU8" s="46"/>
      <c r="AV8" s="46"/>
      <c r="AW8" s="46"/>
      <c r="AX8" s="46"/>
      <c r="AY8" s="46"/>
      <c r="AZ8" s="46"/>
      <c r="BA8" s="46"/>
      <c r="BB8" s="47">
        <f>データ!$T$6</f>
        <v>79.31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70.989999999999995</v>
      </c>
      <c r="J10" s="46"/>
      <c r="K10" s="46"/>
      <c r="L10" s="46"/>
      <c r="M10" s="46"/>
      <c r="N10" s="46"/>
      <c r="O10" s="80"/>
      <c r="P10" s="47">
        <f>データ!$P$6</f>
        <v>88.87</v>
      </c>
      <c r="Q10" s="47"/>
      <c r="R10" s="47"/>
      <c r="S10" s="47"/>
      <c r="T10" s="47"/>
      <c r="U10" s="47"/>
      <c r="V10" s="47"/>
      <c r="W10" s="44">
        <f>データ!$Q$6</f>
        <v>1194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13280</v>
      </c>
      <c r="AM10" s="44"/>
      <c r="AN10" s="44"/>
      <c r="AO10" s="44"/>
      <c r="AP10" s="44"/>
      <c r="AQ10" s="44"/>
      <c r="AR10" s="44"/>
      <c r="AS10" s="44"/>
      <c r="AT10" s="45">
        <f>データ!$V$6</f>
        <v>67.010000000000005</v>
      </c>
      <c r="AU10" s="46"/>
      <c r="AV10" s="46"/>
      <c r="AW10" s="46"/>
      <c r="AX10" s="46"/>
      <c r="AY10" s="46"/>
      <c r="AZ10" s="46"/>
      <c r="BA10" s="46"/>
      <c r="BB10" s="47">
        <f>データ!$W$6</f>
        <v>198.18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111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113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YoPUdSsbuawc1pPdyHB1RCyTD1m0YkATUWIPewWSFJ7h7UB8OwRB+a2sD5uJYPuxEOj4mGPHUPmtp5TxOUF43A==" saltValue="et1GnHcbEvEXq5+J0YSvk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313866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鳥取県　大山町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70.989999999999995</v>
      </c>
      <c r="P6" s="21">
        <f t="shared" si="3"/>
        <v>88.87</v>
      </c>
      <c r="Q6" s="21">
        <f t="shared" si="3"/>
        <v>1194</v>
      </c>
      <c r="R6" s="21">
        <f t="shared" si="3"/>
        <v>15048</v>
      </c>
      <c r="S6" s="21">
        <f t="shared" si="3"/>
        <v>189.74</v>
      </c>
      <c r="T6" s="21">
        <f t="shared" si="3"/>
        <v>79.31</v>
      </c>
      <c r="U6" s="21">
        <f t="shared" si="3"/>
        <v>13280</v>
      </c>
      <c r="V6" s="21">
        <f t="shared" si="3"/>
        <v>67.010000000000005</v>
      </c>
      <c r="W6" s="21">
        <f t="shared" si="3"/>
        <v>198.18</v>
      </c>
      <c r="X6" s="22">
        <f>IF(X7="",NA(),X7)</f>
        <v>102.53</v>
      </c>
      <c r="Y6" s="22">
        <f t="shared" ref="Y6:AG6" si="4">IF(Y7="",NA(),Y7)</f>
        <v>111.43</v>
      </c>
      <c r="Z6" s="22">
        <f t="shared" si="4"/>
        <v>107.42</v>
      </c>
      <c r="AA6" s="22">
        <f t="shared" si="4"/>
        <v>105.01</v>
      </c>
      <c r="AB6" s="22">
        <f t="shared" si="4"/>
        <v>102.04</v>
      </c>
      <c r="AC6" s="22">
        <f t="shared" si="4"/>
        <v>108.46</v>
      </c>
      <c r="AD6" s="22">
        <f t="shared" si="4"/>
        <v>109.02</v>
      </c>
      <c r="AE6" s="22">
        <f t="shared" si="4"/>
        <v>107.81</v>
      </c>
      <c r="AF6" s="22">
        <f t="shared" si="4"/>
        <v>107.21</v>
      </c>
      <c r="AG6" s="22">
        <f t="shared" si="4"/>
        <v>105.97</v>
      </c>
      <c r="AH6" s="21" t="str">
        <f>IF(AH7="","",IF(AH7="-","【-】","【"&amp;SUBSTITUTE(TEXT(AH7,"#,##0.00"),"-","△")&amp;"】"))</f>
        <v>【108.24】</v>
      </c>
      <c r="AI6" s="22">
        <f>IF(AI7="",NA(),AI7)</f>
        <v>20.53</v>
      </c>
      <c r="AJ6" s="22">
        <f t="shared" ref="AJ6:AR6" si="5">IF(AJ7="",NA(),AJ7)</f>
        <v>5.86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11.94</v>
      </c>
      <c r="AO6" s="22">
        <f t="shared" si="5"/>
        <v>11</v>
      </c>
      <c r="AP6" s="22">
        <f t="shared" si="5"/>
        <v>8.86</v>
      </c>
      <c r="AQ6" s="22">
        <f t="shared" si="5"/>
        <v>7.65</v>
      </c>
      <c r="AR6" s="22">
        <f t="shared" si="5"/>
        <v>8.52</v>
      </c>
      <c r="AS6" s="21" t="str">
        <f>IF(AS7="","",IF(AS7="-","【-】","【"&amp;SUBSTITUTE(TEXT(AS7,"#,##0.00"),"-","△")&amp;"】"))</f>
        <v>【1.50】</v>
      </c>
      <c r="AT6" s="22">
        <f>IF(AT7="",NA(),AT7)</f>
        <v>204.09</v>
      </c>
      <c r="AU6" s="22">
        <f t="shared" ref="AU6:BC6" si="6">IF(AU7="",NA(),AU7)</f>
        <v>244.14</v>
      </c>
      <c r="AV6" s="22">
        <f t="shared" si="6"/>
        <v>326.51</v>
      </c>
      <c r="AW6" s="22">
        <f t="shared" si="6"/>
        <v>221.18</v>
      </c>
      <c r="AX6" s="22">
        <f t="shared" si="6"/>
        <v>361.36</v>
      </c>
      <c r="AY6" s="22">
        <f t="shared" si="6"/>
        <v>362.93</v>
      </c>
      <c r="AZ6" s="22">
        <f t="shared" si="6"/>
        <v>371.81</v>
      </c>
      <c r="BA6" s="22">
        <f t="shared" si="6"/>
        <v>384.23</v>
      </c>
      <c r="BB6" s="22">
        <f t="shared" si="6"/>
        <v>364.3</v>
      </c>
      <c r="BC6" s="22">
        <f t="shared" si="6"/>
        <v>378.87</v>
      </c>
      <c r="BD6" s="21" t="str">
        <f>IF(BD7="","",IF(BD7="-","【-】","【"&amp;SUBSTITUTE(TEXT(BD7,"#,##0.00"),"-","△")&amp;"】"))</f>
        <v>【243.36】</v>
      </c>
      <c r="BE6" s="22">
        <f>IF(BE7="",NA(),BE7)</f>
        <v>424.31</v>
      </c>
      <c r="BF6" s="22">
        <f t="shared" ref="BF6:BN6" si="7">IF(BF7="",NA(),BF7)</f>
        <v>391.44</v>
      </c>
      <c r="BG6" s="22">
        <f t="shared" si="7"/>
        <v>503.55</v>
      </c>
      <c r="BH6" s="22">
        <f t="shared" si="7"/>
        <v>539.71</v>
      </c>
      <c r="BI6" s="22">
        <f t="shared" si="7"/>
        <v>561.02</v>
      </c>
      <c r="BJ6" s="22">
        <f t="shared" si="7"/>
        <v>439.05</v>
      </c>
      <c r="BK6" s="22">
        <f t="shared" si="7"/>
        <v>465.85</v>
      </c>
      <c r="BL6" s="22">
        <f t="shared" si="7"/>
        <v>439.43</v>
      </c>
      <c r="BM6" s="22">
        <f t="shared" si="7"/>
        <v>438.41</v>
      </c>
      <c r="BN6" s="22">
        <f t="shared" si="7"/>
        <v>430.23</v>
      </c>
      <c r="BO6" s="21" t="str">
        <f>IF(BO7="","",IF(BO7="-","【-】","【"&amp;SUBSTITUTE(TEXT(BO7,"#,##0.00"),"-","△")&amp;"】"))</f>
        <v>【265.93】</v>
      </c>
      <c r="BP6" s="22">
        <f>IF(BP7="",NA(),BP7)</f>
        <v>97.55</v>
      </c>
      <c r="BQ6" s="22">
        <f t="shared" ref="BQ6:BY6" si="8">IF(BQ7="",NA(),BQ7)</f>
        <v>106.82</v>
      </c>
      <c r="BR6" s="22">
        <f t="shared" si="8"/>
        <v>104.18</v>
      </c>
      <c r="BS6" s="22">
        <f t="shared" si="8"/>
        <v>100.33</v>
      </c>
      <c r="BT6" s="22">
        <f t="shared" si="8"/>
        <v>98.66</v>
      </c>
      <c r="BU6" s="22">
        <f t="shared" si="8"/>
        <v>95.26</v>
      </c>
      <c r="BV6" s="22">
        <f t="shared" si="8"/>
        <v>92.39</v>
      </c>
      <c r="BW6" s="22">
        <f t="shared" si="8"/>
        <v>94.41</v>
      </c>
      <c r="BX6" s="22">
        <f t="shared" si="8"/>
        <v>90.96</v>
      </c>
      <c r="BY6" s="22">
        <f t="shared" si="8"/>
        <v>90.66</v>
      </c>
      <c r="BZ6" s="21" t="str">
        <f>IF(BZ7="","",IF(BZ7="-","【-】","【"&amp;SUBSTITUTE(TEXT(BZ7,"#,##0.00"),"-","△")&amp;"】"))</f>
        <v>【97.82】</v>
      </c>
      <c r="CA6" s="22">
        <f>IF(CA7="",NA(),CA7)</f>
        <v>143.07</v>
      </c>
      <c r="CB6" s="22">
        <f t="shared" ref="CB6:CJ6" si="9">IF(CB7="",NA(),CB7)</f>
        <v>130.44</v>
      </c>
      <c r="CC6" s="22">
        <f t="shared" si="9"/>
        <v>133.72</v>
      </c>
      <c r="CD6" s="22">
        <f t="shared" si="9"/>
        <v>138.86000000000001</v>
      </c>
      <c r="CE6" s="22">
        <f t="shared" si="9"/>
        <v>141.5</v>
      </c>
      <c r="CF6" s="22">
        <f t="shared" si="9"/>
        <v>192.82</v>
      </c>
      <c r="CG6" s="22">
        <f t="shared" si="9"/>
        <v>192.98</v>
      </c>
      <c r="CH6" s="22">
        <f t="shared" si="9"/>
        <v>192.13</v>
      </c>
      <c r="CI6" s="22">
        <f t="shared" si="9"/>
        <v>197.04</v>
      </c>
      <c r="CJ6" s="22">
        <f t="shared" si="9"/>
        <v>199.33</v>
      </c>
      <c r="CK6" s="21" t="str">
        <f>IF(CK7="","",IF(CK7="-","【-】","【"&amp;SUBSTITUTE(TEXT(CK7,"#,##0.00"),"-","△")&amp;"】"))</f>
        <v>【177.56】</v>
      </c>
      <c r="CL6" s="22">
        <f>IF(CL7="",NA(),CL7)</f>
        <v>44.39</v>
      </c>
      <c r="CM6" s="22">
        <f t="shared" ref="CM6:CU6" si="10">IF(CM7="",NA(),CM7)</f>
        <v>46.65</v>
      </c>
      <c r="CN6" s="22">
        <f t="shared" si="10"/>
        <v>45.25</v>
      </c>
      <c r="CO6" s="22">
        <f t="shared" si="10"/>
        <v>44.97</v>
      </c>
      <c r="CP6" s="22">
        <f t="shared" si="10"/>
        <v>44.98</v>
      </c>
      <c r="CQ6" s="22">
        <f t="shared" si="10"/>
        <v>54.05</v>
      </c>
      <c r="CR6" s="22">
        <f t="shared" si="10"/>
        <v>54.43</v>
      </c>
      <c r="CS6" s="22">
        <f t="shared" si="10"/>
        <v>53.87</v>
      </c>
      <c r="CT6" s="22">
        <f t="shared" si="10"/>
        <v>54.49</v>
      </c>
      <c r="CU6" s="22">
        <f t="shared" si="10"/>
        <v>54.8</v>
      </c>
      <c r="CV6" s="21" t="str">
        <f>IF(CV7="","",IF(CV7="-","【-】","【"&amp;SUBSTITUTE(TEXT(CV7,"#,##0.00"),"-","△")&amp;"】"))</f>
        <v>【59.81】</v>
      </c>
      <c r="CW6" s="22">
        <f>IF(CW7="",NA(),CW7)</f>
        <v>78.83</v>
      </c>
      <c r="CX6" s="22">
        <f t="shared" ref="CX6:DF6" si="11">IF(CX7="",NA(),CX7)</f>
        <v>77.209999999999994</v>
      </c>
      <c r="CY6" s="22">
        <f t="shared" si="11"/>
        <v>77.08</v>
      </c>
      <c r="CZ6" s="22">
        <f t="shared" si="11"/>
        <v>77.86</v>
      </c>
      <c r="DA6" s="22">
        <f t="shared" si="11"/>
        <v>76.709999999999994</v>
      </c>
      <c r="DB6" s="22">
        <f t="shared" si="11"/>
        <v>80.510000000000005</v>
      </c>
      <c r="DC6" s="22">
        <f t="shared" si="11"/>
        <v>79.44</v>
      </c>
      <c r="DD6" s="22">
        <f t="shared" si="11"/>
        <v>79.489999999999995</v>
      </c>
      <c r="DE6" s="22">
        <f t="shared" si="11"/>
        <v>78.8</v>
      </c>
      <c r="DF6" s="22">
        <f t="shared" si="11"/>
        <v>77.98</v>
      </c>
      <c r="DG6" s="21" t="str">
        <f>IF(DG7="","",IF(DG7="-","【-】","【"&amp;SUBSTITUTE(TEXT(DG7,"#,##0.00"),"-","△")&amp;"】"))</f>
        <v>【89.42】</v>
      </c>
      <c r="DH6" s="22">
        <f>IF(DH7="",NA(),DH7)</f>
        <v>52.18</v>
      </c>
      <c r="DI6" s="22">
        <f t="shared" ref="DI6:DQ6" si="12">IF(DI7="",NA(),DI7)</f>
        <v>54.11</v>
      </c>
      <c r="DJ6" s="22">
        <f t="shared" si="12"/>
        <v>54.54</v>
      </c>
      <c r="DK6" s="22">
        <f t="shared" si="12"/>
        <v>54.37</v>
      </c>
      <c r="DL6" s="22">
        <f t="shared" si="12"/>
        <v>55.8</v>
      </c>
      <c r="DM6" s="22">
        <f t="shared" si="12"/>
        <v>49.12</v>
      </c>
      <c r="DN6" s="22">
        <f t="shared" si="12"/>
        <v>49.39</v>
      </c>
      <c r="DO6" s="22">
        <f t="shared" si="12"/>
        <v>50.75</v>
      </c>
      <c r="DP6" s="22">
        <f t="shared" si="12"/>
        <v>51.72</v>
      </c>
      <c r="DQ6" s="22">
        <f t="shared" si="12"/>
        <v>52.27</v>
      </c>
      <c r="DR6" s="21" t="str">
        <f>IF(DR7="","",IF(DR7="-","【-】","【"&amp;SUBSTITUTE(TEXT(DR7,"#,##0.00"),"-","△")&amp;"】"))</f>
        <v>【52.02】</v>
      </c>
      <c r="DS6" s="22">
        <f>IF(DS7="",NA(),DS7)</f>
        <v>4.88</v>
      </c>
      <c r="DT6" s="22">
        <f t="shared" ref="DT6:EB6" si="13">IF(DT7="",NA(),DT7)</f>
        <v>5.41</v>
      </c>
      <c r="DU6" s="22">
        <f t="shared" si="13"/>
        <v>7.39</v>
      </c>
      <c r="DV6" s="22">
        <f t="shared" si="13"/>
        <v>7.41</v>
      </c>
      <c r="DW6" s="22">
        <f t="shared" si="13"/>
        <v>8.69</v>
      </c>
      <c r="DX6" s="22">
        <f t="shared" si="13"/>
        <v>16.760000000000002</v>
      </c>
      <c r="DY6" s="22">
        <f t="shared" si="13"/>
        <v>18.57</v>
      </c>
      <c r="DZ6" s="22">
        <f t="shared" si="13"/>
        <v>21.14</v>
      </c>
      <c r="EA6" s="22">
        <f t="shared" si="13"/>
        <v>22.12</v>
      </c>
      <c r="EB6" s="22">
        <f t="shared" si="13"/>
        <v>25.67</v>
      </c>
      <c r="EC6" s="21" t="str">
        <f>IF(EC7="","",IF(EC7="-","【-】","【"&amp;SUBSTITUTE(TEXT(EC7,"#,##0.00"),"-","△")&amp;"】"))</f>
        <v>【25.37】</v>
      </c>
      <c r="ED6" s="21">
        <f>IF(ED7="",NA(),ED7)</f>
        <v>0</v>
      </c>
      <c r="EE6" s="21">
        <f t="shared" ref="EE6:EM6" si="14">IF(EE7="",NA(),EE7)</f>
        <v>0</v>
      </c>
      <c r="EF6" s="22">
        <f t="shared" si="14"/>
        <v>0.9</v>
      </c>
      <c r="EG6" s="22">
        <f t="shared" si="14"/>
        <v>1.54</v>
      </c>
      <c r="EH6" s="22">
        <f t="shared" si="14"/>
        <v>0.51</v>
      </c>
      <c r="EI6" s="22">
        <f t="shared" si="14"/>
        <v>0.42</v>
      </c>
      <c r="EJ6" s="22">
        <f t="shared" si="14"/>
        <v>0.44</v>
      </c>
      <c r="EK6" s="22">
        <f t="shared" si="14"/>
        <v>0.5</v>
      </c>
      <c r="EL6" s="22">
        <f t="shared" si="14"/>
        <v>0.4</v>
      </c>
      <c r="EM6" s="22">
        <f t="shared" si="14"/>
        <v>0.4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313866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70.989999999999995</v>
      </c>
      <c r="P7" s="25">
        <v>88.87</v>
      </c>
      <c r="Q7" s="25">
        <v>1194</v>
      </c>
      <c r="R7" s="25">
        <v>15048</v>
      </c>
      <c r="S7" s="25">
        <v>189.74</v>
      </c>
      <c r="T7" s="25">
        <v>79.31</v>
      </c>
      <c r="U7" s="25">
        <v>13280</v>
      </c>
      <c r="V7" s="25">
        <v>67.010000000000005</v>
      </c>
      <c r="W7" s="25">
        <v>198.18</v>
      </c>
      <c r="X7" s="25">
        <v>102.53</v>
      </c>
      <c r="Y7" s="25">
        <v>111.43</v>
      </c>
      <c r="Z7" s="25">
        <v>107.42</v>
      </c>
      <c r="AA7" s="25">
        <v>105.01</v>
      </c>
      <c r="AB7" s="25">
        <v>102.04</v>
      </c>
      <c r="AC7" s="25">
        <v>108.46</v>
      </c>
      <c r="AD7" s="25">
        <v>109.02</v>
      </c>
      <c r="AE7" s="25">
        <v>107.81</v>
      </c>
      <c r="AF7" s="25">
        <v>107.21</v>
      </c>
      <c r="AG7" s="25">
        <v>105.97</v>
      </c>
      <c r="AH7" s="25">
        <v>108.24</v>
      </c>
      <c r="AI7" s="25">
        <v>20.53</v>
      </c>
      <c r="AJ7" s="25">
        <v>5.86</v>
      </c>
      <c r="AK7" s="25">
        <v>0</v>
      </c>
      <c r="AL7" s="25">
        <v>0</v>
      </c>
      <c r="AM7" s="25">
        <v>0</v>
      </c>
      <c r="AN7" s="25">
        <v>11.94</v>
      </c>
      <c r="AO7" s="25">
        <v>11</v>
      </c>
      <c r="AP7" s="25">
        <v>8.86</v>
      </c>
      <c r="AQ7" s="25">
        <v>7.65</v>
      </c>
      <c r="AR7" s="25">
        <v>8.52</v>
      </c>
      <c r="AS7" s="25">
        <v>1.5</v>
      </c>
      <c r="AT7" s="25">
        <v>204.09</v>
      </c>
      <c r="AU7" s="25">
        <v>244.14</v>
      </c>
      <c r="AV7" s="25">
        <v>326.51</v>
      </c>
      <c r="AW7" s="25">
        <v>221.18</v>
      </c>
      <c r="AX7" s="25">
        <v>361.36</v>
      </c>
      <c r="AY7" s="25">
        <v>362.93</v>
      </c>
      <c r="AZ7" s="25">
        <v>371.81</v>
      </c>
      <c r="BA7" s="25">
        <v>384.23</v>
      </c>
      <c r="BB7" s="25">
        <v>364.3</v>
      </c>
      <c r="BC7" s="25">
        <v>378.87</v>
      </c>
      <c r="BD7" s="25">
        <v>243.36</v>
      </c>
      <c r="BE7" s="25">
        <v>424.31</v>
      </c>
      <c r="BF7" s="25">
        <v>391.44</v>
      </c>
      <c r="BG7" s="25">
        <v>503.55</v>
      </c>
      <c r="BH7" s="25">
        <v>539.71</v>
      </c>
      <c r="BI7" s="25">
        <v>561.02</v>
      </c>
      <c r="BJ7" s="25">
        <v>439.05</v>
      </c>
      <c r="BK7" s="25">
        <v>465.85</v>
      </c>
      <c r="BL7" s="25">
        <v>439.43</v>
      </c>
      <c r="BM7" s="25">
        <v>438.41</v>
      </c>
      <c r="BN7" s="25">
        <v>430.23</v>
      </c>
      <c r="BO7" s="25">
        <v>265.93</v>
      </c>
      <c r="BP7" s="25">
        <v>97.55</v>
      </c>
      <c r="BQ7" s="25">
        <v>106.82</v>
      </c>
      <c r="BR7" s="25">
        <v>104.18</v>
      </c>
      <c r="BS7" s="25">
        <v>100.33</v>
      </c>
      <c r="BT7" s="25">
        <v>98.66</v>
      </c>
      <c r="BU7" s="25">
        <v>95.26</v>
      </c>
      <c r="BV7" s="25">
        <v>92.39</v>
      </c>
      <c r="BW7" s="25">
        <v>94.41</v>
      </c>
      <c r="BX7" s="25">
        <v>90.96</v>
      </c>
      <c r="BY7" s="25">
        <v>90.66</v>
      </c>
      <c r="BZ7" s="25">
        <v>97.82</v>
      </c>
      <c r="CA7" s="25">
        <v>143.07</v>
      </c>
      <c r="CB7" s="25">
        <v>130.44</v>
      </c>
      <c r="CC7" s="25">
        <v>133.72</v>
      </c>
      <c r="CD7" s="25">
        <v>138.86000000000001</v>
      </c>
      <c r="CE7" s="25">
        <v>141.5</v>
      </c>
      <c r="CF7" s="25">
        <v>192.82</v>
      </c>
      <c r="CG7" s="25">
        <v>192.98</v>
      </c>
      <c r="CH7" s="25">
        <v>192.13</v>
      </c>
      <c r="CI7" s="25">
        <v>197.04</v>
      </c>
      <c r="CJ7" s="25">
        <v>199.33</v>
      </c>
      <c r="CK7" s="25">
        <v>177.56</v>
      </c>
      <c r="CL7" s="25">
        <v>44.39</v>
      </c>
      <c r="CM7" s="25">
        <v>46.65</v>
      </c>
      <c r="CN7" s="25">
        <v>45.25</v>
      </c>
      <c r="CO7" s="25">
        <v>44.97</v>
      </c>
      <c r="CP7" s="25">
        <v>44.98</v>
      </c>
      <c r="CQ7" s="25">
        <v>54.05</v>
      </c>
      <c r="CR7" s="25">
        <v>54.43</v>
      </c>
      <c r="CS7" s="25">
        <v>53.87</v>
      </c>
      <c r="CT7" s="25">
        <v>54.49</v>
      </c>
      <c r="CU7" s="25">
        <v>54.8</v>
      </c>
      <c r="CV7" s="25">
        <v>59.81</v>
      </c>
      <c r="CW7" s="25">
        <v>78.83</v>
      </c>
      <c r="CX7" s="25">
        <v>77.209999999999994</v>
      </c>
      <c r="CY7" s="25">
        <v>77.08</v>
      </c>
      <c r="CZ7" s="25">
        <v>77.86</v>
      </c>
      <c r="DA7" s="25">
        <v>76.709999999999994</v>
      </c>
      <c r="DB7" s="25">
        <v>80.510000000000005</v>
      </c>
      <c r="DC7" s="25">
        <v>79.44</v>
      </c>
      <c r="DD7" s="25">
        <v>79.489999999999995</v>
      </c>
      <c r="DE7" s="25">
        <v>78.8</v>
      </c>
      <c r="DF7" s="25">
        <v>77.98</v>
      </c>
      <c r="DG7" s="25">
        <v>89.42</v>
      </c>
      <c r="DH7" s="25">
        <v>52.18</v>
      </c>
      <c r="DI7" s="25">
        <v>54.11</v>
      </c>
      <c r="DJ7" s="25">
        <v>54.54</v>
      </c>
      <c r="DK7" s="25">
        <v>54.37</v>
      </c>
      <c r="DL7" s="25">
        <v>55.8</v>
      </c>
      <c r="DM7" s="25">
        <v>49.12</v>
      </c>
      <c r="DN7" s="25">
        <v>49.39</v>
      </c>
      <c r="DO7" s="25">
        <v>50.75</v>
      </c>
      <c r="DP7" s="25">
        <v>51.72</v>
      </c>
      <c r="DQ7" s="25">
        <v>52.27</v>
      </c>
      <c r="DR7" s="25">
        <v>52.02</v>
      </c>
      <c r="DS7" s="25">
        <v>4.88</v>
      </c>
      <c r="DT7" s="25">
        <v>5.41</v>
      </c>
      <c r="DU7" s="25">
        <v>7.39</v>
      </c>
      <c r="DV7" s="25">
        <v>7.41</v>
      </c>
      <c r="DW7" s="25">
        <v>8.69</v>
      </c>
      <c r="DX7" s="25">
        <v>16.760000000000002</v>
      </c>
      <c r="DY7" s="25">
        <v>18.57</v>
      </c>
      <c r="DZ7" s="25">
        <v>21.14</v>
      </c>
      <c r="EA7" s="25">
        <v>22.12</v>
      </c>
      <c r="EB7" s="25">
        <v>25.67</v>
      </c>
      <c r="EC7" s="25">
        <v>25.37</v>
      </c>
      <c r="ED7" s="25">
        <v>0</v>
      </c>
      <c r="EE7" s="25">
        <v>0</v>
      </c>
      <c r="EF7" s="25">
        <v>0.9</v>
      </c>
      <c r="EG7" s="25">
        <v>1.54</v>
      </c>
      <c r="EH7" s="25">
        <v>0.51</v>
      </c>
      <c r="EI7" s="25">
        <v>0.42</v>
      </c>
      <c r="EJ7" s="25">
        <v>0.44</v>
      </c>
      <c r="EK7" s="25">
        <v>0.5</v>
      </c>
      <c r="EL7" s="25">
        <v>0.4</v>
      </c>
      <c r="EM7" s="25">
        <v>0.4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108</v>
      </c>
      <c r="F13" t="s">
        <v>107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2025-01-24T06:53:02Z</dcterms:created>
  <dcterms:modified xsi:type="dcterms:W3CDTF">2025-01-30T09:14:03Z</dcterms:modified>
  <cp:category/>
</cp:coreProperties>
</file>