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ile\000共通\★総務課\11財政室\照会関係（R6～実施）\★経営比較分析（1月29日期限）\R6回答先\"/>
    </mc:Choice>
  </mc:AlternateContent>
  <xr:revisionPtr revIDLastSave="0" documentId="13_ncr:1_{90B7E615-16D7-4776-9A04-A564DAC3F9DE}" xr6:coauthVersionLast="47" xr6:coauthVersionMax="47" xr10:uidLastSave="{00000000-0000-0000-0000-000000000000}"/>
  <workbookProtection workbookAlgorithmName="SHA-512" workbookHashValue="4sm1HNBeUIRbT99pY7vDb8PIZaw6KhimVo6rcOubsrT8nvqxqwi+yJUQzBG2aqmMeD/fAJ00fKF9Nu9FaC9oFw==" workbookSaltValue="kSVO/P54hUaGkS/JksnAQQ==" workbookSpinCount="100000" lockStructure="1"/>
  <bookViews>
    <workbookView xWindow="20370" yWindow="-120" windowWidth="29040" windowHeight="1599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CY9" i="5"/>
  <c r="MK8" i="5"/>
  <c r="MJ8" i="5"/>
  <c r="MA8" i="5"/>
  <c r="MD12" i="5" s="1"/>
  <c r="TK102" i="4" s="1"/>
  <c r="LZ8" i="5"/>
  <c r="LQ8" i="5"/>
  <c r="LS12" i="5" s="1"/>
  <c r="ST87" i="4" s="1"/>
  <c r="LP8" i="5"/>
  <c r="LG8" i="5"/>
  <c r="LF8" i="5"/>
  <c r="KW8" i="5"/>
  <c r="KV8" i="5"/>
  <c r="KU8" i="5"/>
  <c r="KL8" i="5"/>
  <c r="KM12" i="5" s="1"/>
  <c r="NU118" i="4" s="1"/>
  <c r="KK8" i="5"/>
  <c r="KB8" i="5"/>
  <c r="KA8" i="5"/>
  <c r="JR8" i="5"/>
  <c r="JQ8" i="5"/>
  <c r="JH8" i="5"/>
  <c r="JG8" i="5"/>
  <c r="IX8" i="5"/>
  <c r="IX12" i="5" s="1"/>
  <c r="ND57" i="4" s="1"/>
  <c r="IW8" i="5"/>
  <c r="IV8" i="5"/>
  <c r="IM8" i="5"/>
  <c r="IL8" i="5"/>
  <c r="IC8" i="5"/>
  <c r="IB8" i="5"/>
  <c r="HS8" i="5"/>
  <c r="HR8" i="5"/>
  <c r="HI8" i="5"/>
  <c r="HH8" i="5"/>
  <c r="GY8" i="5"/>
  <c r="HC12" i="5" s="1"/>
  <c r="LK57" i="4" s="1"/>
  <c r="GX8" i="5"/>
  <c r="GW8" i="5"/>
  <c r="GN8" i="5"/>
  <c r="GQ12" i="5" s="1"/>
  <c r="GL118" i="4" s="1"/>
  <c r="GM8" i="5"/>
  <c r="GC8" i="5"/>
  <c r="FS8" i="5"/>
  <c r="FI8" i="5"/>
  <c r="EY8" i="5"/>
  <c r="EX8" i="5"/>
  <c r="EN8" i="5"/>
  <c r="ED8" i="5"/>
  <c r="DT8" i="5"/>
  <c r="DJ8" i="5"/>
  <c r="CZ8" i="5"/>
  <c r="CY8" i="5"/>
  <c r="CO8" i="5"/>
  <c r="CE8" i="5"/>
  <c r="BT8" i="5"/>
  <c r="BI8" i="5"/>
  <c r="AX8" i="5"/>
  <c r="AX6" i="5"/>
  <c r="AW6" i="5"/>
  <c r="AV6" i="5"/>
  <c r="BS19" i="4" s="1"/>
  <c r="AU6" i="5"/>
  <c r="AT6" i="5"/>
  <c r="AS6" i="5"/>
  <c r="AR6" i="5"/>
  <c r="DB16" i="4" s="1"/>
  <c r="AQ6" i="5"/>
  <c r="AP6" i="5"/>
  <c r="AO6" i="5"/>
  <c r="AN6" i="5"/>
  <c r="EK15" i="4" s="1"/>
  <c r="AM6" i="5"/>
  <c r="DB15" i="4" s="1"/>
  <c r="AL6" i="5"/>
  <c r="AK6" i="5"/>
  <c r="AJ6" i="5"/>
  <c r="FT14" i="4" s="1"/>
  <c r="AI6" i="5"/>
  <c r="AH6" i="5"/>
  <c r="AG6" i="5"/>
  <c r="AF6" i="5"/>
  <c r="HC13" i="4" s="1"/>
  <c r="AE6" i="5"/>
  <c r="AD6" i="5"/>
  <c r="AC6" i="5"/>
  <c r="AB6" i="5"/>
  <c r="BS13" i="4" s="1"/>
  <c r="AA6" i="5"/>
  <c r="Z6" i="5"/>
  <c r="Y6" i="5"/>
  <c r="X6" i="5"/>
  <c r="DB12" i="4" s="1"/>
  <c r="W6" i="5"/>
  <c r="BS12" i="4" s="1"/>
  <c r="V6" i="5"/>
  <c r="U6" i="5"/>
  <c r="T6" i="5"/>
  <c r="HA7" i="4" s="1"/>
  <c r="S6" i="5"/>
  <c r="R6" i="5"/>
  <c r="Q6" i="5"/>
  <c r="B7" i="4" s="1"/>
  <c r="P6" i="5"/>
  <c r="HA5" i="4" s="1"/>
  <c r="O6" i="5"/>
  <c r="N6" i="5"/>
  <c r="M6" i="5"/>
  <c r="GD8" i="5" s="1"/>
  <c r="L6" i="5"/>
  <c r="HA3" i="4" s="1"/>
  <c r="K6" i="5"/>
  <c r="J6" i="5"/>
  <c r="I6" i="5"/>
  <c r="B3" i="4" s="1"/>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6" i="4"/>
  <c r="EK16" i="4"/>
  <c r="BS16" i="4"/>
  <c r="HC15" i="4"/>
  <c r="FT15" i="4"/>
  <c r="BS15" i="4"/>
  <c r="HC14" i="4"/>
  <c r="EK14" i="4"/>
  <c r="DB14" i="4"/>
  <c r="BS14" i="4"/>
  <c r="FT13" i="4"/>
  <c r="EK13" i="4"/>
  <c r="DB13" i="4"/>
  <c r="HC12" i="4"/>
  <c r="FT12" i="4"/>
  <c r="EK12" i="4"/>
  <c r="BS9" i="4"/>
  <c r="EJ5" i="4"/>
  <c r="BS5" i="4"/>
  <c r="EJ3" i="4"/>
  <c r="BS3" i="4"/>
  <c r="EZ8" i="5" l="1"/>
  <c r="D10" i="5"/>
  <c r="CR16" i="5" s="1"/>
  <c r="E10" i="5"/>
  <c r="FT8" i="5"/>
  <c r="GG18" i="5"/>
  <c r="GF18" i="5"/>
  <c r="GH18" i="5"/>
  <c r="GD18" i="5"/>
  <c r="GF12" i="5"/>
  <c r="FU102" i="4" s="1"/>
  <c r="GE12" i="5"/>
  <c r="FD102" i="4" s="1"/>
  <c r="GE18" i="5"/>
  <c r="GG12" i="5"/>
  <c r="GL102" i="4" s="1"/>
  <c r="GH12" i="5"/>
  <c r="HC102" i="4" s="1"/>
  <c r="GD12" i="5"/>
  <c r="EM102" i="4" s="1"/>
  <c r="LH16" i="5"/>
  <c r="JS16" i="5"/>
  <c r="ID16" i="5"/>
  <c r="GO16" i="5"/>
  <c r="FA16" i="5"/>
  <c r="DL16" i="5"/>
  <c r="BV16" i="5"/>
  <c r="ML16" i="5"/>
  <c r="KX16" i="5"/>
  <c r="JI16" i="5"/>
  <c r="HT16" i="5"/>
  <c r="GE16" i="5"/>
  <c r="LR16" i="5"/>
  <c r="KM16" i="5"/>
  <c r="HJ16" i="5"/>
  <c r="EP16" i="5"/>
  <c r="EF16" i="5"/>
  <c r="DV16" i="5"/>
  <c r="LH10" i="5"/>
  <c r="SC70" i="4" s="1"/>
  <c r="JS10" i="5"/>
  <c r="NU85" i="4" s="1"/>
  <c r="ID10" i="5"/>
  <c r="JL100" i="4" s="1"/>
  <c r="GO10" i="5"/>
  <c r="FD116" i="4" s="1"/>
  <c r="FA10" i="5"/>
  <c r="FD55" i="4" s="1"/>
  <c r="DL10" i="5"/>
  <c r="AM70" i="4" s="1"/>
  <c r="BV10" i="5"/>
  <c r="JE35" i="4" s="1"/>
  <c r="IN16" i="5"/>
  <c r="FK16" i="5"/>
  <c r="ML10" i="5"/>
  <c r="SC116" i="4" s="1"/>
  <c r="KX10" i="5"/>
  <c r="SC55" i="4" s="1"/>
  <c r="JI10" i="5"/>
  <c r="NU70" i="4" s="1"/>
  <c r="HT10" i="5"/>
  <c r="JL85" i="4" s="1"/>
  <c r="GE10" i="5"/>
  <c r="FD100" i="4" s="1"/>
  <c r="EP10" i="5"/>
  <c r="AM116" i="4" s="1"/>
  <c r="KC16" i="5"/>
  <c r="GZ16" i="5"/>
  <c r="DB16" i="5"/>
  <c r="CQ16" i="5"/>
  <c r="CG16" i="5"/>
  <c r="LR10" i="5"/>
  <c r="SC85" i="4" s="1"/>
  <c r="KC10" i="5"/>
  <c r="NU100" i="4" s="1"/>
  <c r="IN10" i="5"/>
  <c r="JL116" i="4" s="1"/>
  <c r="GZ10" i="5"/>
  <c r="JL55" i="4" s="1"/>
  <c r="FK10" i="5"/>
  <c r="FD70" i="4" s="1"/>
  <c r="DV10" i="5"/>
  <c r="AM85" i="4" s="1"/>
  <c r="CG10" i="5"/>
  <c r="NO35" i="4" s="1"/>
  <c r="FU16" i="5"/>
  <c r="KM10" i="5"/>
  <c r="NU116" i="4" s="1"/>
  <c r="EF10" i="5"/>
  <c r="AM100" i="4" s="1"/>
  <c r="AZ10" i="5"/>
  <c r="AK35" i="4" s="1"/>
  <c r="DB11" i="4"/>
  <c r="IY10" i="5"/>
  <c r="NU55" i="4" s="1"/>
  <c r="BK10" i="5"/>
  <c r="EU35" i="4" s="1"/>
  <c r="BK16" i="5"/>
  <c r="HJ10" i="5"/>
  <c r="JL70" i="4" s="1"/>
  <c r="CQ10" i="5"/>
  <c r="RZ35" i="4" s="1"/>
  <c r="MB16" i="5"/>
  <c r="IY16" i="5"/>
  <c r="AZ16" i="5"/>
  <c r="MB10" i="5"/>
  <c r="SC100" i="4" s="1"/>
  <c r="FU10" i="5"/>
  <c r="FD85" i="4" s="1"/>
  <c r="DB10" i="5"/>
  <c r="AM55" i="4" s="1"/>
  <c r="FX18" i="5"/>
  <c r="FT18" i="5"/>
  <c r="FW18" i="5"/>
  <c r="FU18" i="5"/>
  <c r="FV18" i="5"/>
  <c r="FW12" i="5"/>
  <c r="GL87" i="4" s="1"/>
  <c r="FV12" i="5"/>
  <c r="FU87" i="4" s="1"/>
  <c r="FX12" i="5"/>
  <c r="HC87" i="4" s="1"/>
  <c r="FT12" i="5"/>
  <c r="EM87" i="4" s="1"/>
  <c r="KC18" i="5"/>
  <c r="KE12" i="5"/>
  <c r="PC102" i="4" s="1"/>
  <c r="KF18" i="5"/>
  <c r="KB18" i="5"/>
  <c r="KD18" i="5"/>
  <c r="KF12" i="5"/>
  <c r="PT102" i="4" s="1"/>
  <c r="KD12" i="5"/>
  <c r="OL102" i="4" s="1"/>
  <c r="KE18" i="5"/>
  <c r="KB12" i="5"/>
  <c r="ND102" i="4" s="1"/>
  <c r="B5" i="4"/>
  <c r="EK11" i="4"/>
  <c r="GZ18" i="5"/>
  <c r="HB12" i="5"/>
  <c r="KT57" i="4" s="1"/>
  <c r="HC18" i="5"/>
  <c r="GY18" i="5"/>
  <c r="HA18" i="5"/>
  <c r="HB18" i="5"/>
  <c r="GZ12" i="5"/>
  <c r="JL57" i="4" s="1"/>
  <c r="GY12" i="5"/>
  <c r="IU57" i="4" s="1"/>
  <c r="HA12" i="5"/>
  <c r="KC57" i="4" s="1"/>
  <c r="HV18" i="5"/>
  <c r="HT12" i="5"/>
  <c r="JL87" i="4" s="1"/>
  <c r="HU18" i="5"/>
  <c r="HW18" i="5"/>
  <c r="HS18" i="5"/>
  <c r="HU12" i="5"/>
  <c r="KC87" i="4" s="1"/>
  <c r="HS12" i="5"/>
  <c r="IU87" i="4" s="1"/>
  <c r="HT18" i="5"/>
  <c r="HV12" i="5"/>
  <c r="KT87" i="4" s="1"/>
  <c r="IN18" i="5"/>
  <c r="IP12" i="5"/>
  <c r="KT118" i="4" s="1"/>
  <c r="IQ18" i="5"/>
  <c r="IM18" i="5"/>
  <c r="IO18" i="5"/>
  <c r="IO12" i="5"/>
  <c r="KC118" i="4" s="1"/>
  <c r="IN12" i="5"/>
  <c r="JL118" i="4" s="1"/>
  <c r="IP18" i="5"/>
  <c r="IQ12" i="5"/>
  <c r="LK118" i="4" s="1"/>
  <c r="LI18" i="5"/>
  <c r="LK12" i="5"/>
  <c r="UB72" i="4" s="1"/>
  <c r="LG12" i="5"/>
  <c r="RL72" i="4" s="1"/>
  <c r="LH18" i="5"/>
  <c r="LK18" i="5"/>
  <c r="LJ18" i="5"/>
  <c r="LJ12" i="5"/>
  <c r="TK72" i="4" s="1"/>
  <c r="LG18" i="5"/>
  <c r="LH12" i="5"/>
  <c r="SC72" i="4" s="1"/>
  <c r="ME18" i="5"/>
  <c r="MA18" i="5"/>
  <c r="MC12" i="5"/>
  <c r="ST102" i="4" s="1"/>
  <c r="MD18" i="5"/>
  <c r="MC18" i="5"/>
  <c r="MB18" i="5"/>
  <c r="MA12" i="5"/>
  <c r="RL102" i="4" s="1"/>
  <c r="ME12" i="5"/>
  <c r="UB102" i="4" s="1"/>
  <c r="MB12" i="5"/>
  <c r="SC102" i="4" s="1"/>
  <c r="BA10" i="5"/>
  <c r="BD35" i="4" s="1"/>
  <c r="CI10" i="5"/>
  <c r="PA35" i="4" s="1"/>
  <c r="HA10" i="5"/>
  <c r="KC55" i="4" s="1"/>
  <c r="IF10" i="5"/>
  <c r="KT100" i="4" s="1"/>
  <c r="IM12" i="5"/>
  <c r="IU118" i="4" s="1"/>
  <c r="KC12" i="5"/>
  <c r="NU102" i="4" s="1"/>
  <c r="MM16" i="5"/>
  <c r="KY16" i="5"/>
  <c r="JJ16" i="5"/>
  <c r="HU16" i="5"/>
  <c r="GF16" i="5"/>
  <c r="EQ16" i="5"/>
  <c r="DC16" i="5"/>
  <c r="BL16" i="5"/>
  <c r="MC16" i="5"/>
  <c r="KN16" i="5"/>
  <c r="IZ16" i="5"/>
  <c r="HK16" i="5"/>
  <c r="FV16" i="5"/>
  <c r="LI16" i="5"/>
  <c r="IO16" i="5"/>
  <c r="FL16" i="5"/>
  <c r="FB16" i="5"/>
  <c r="MM10" i="5"/>
  <c r="ST116" i="4" s="1"/>
  <c r="KY10" i="5"/>
  <c r="ST55" i="4" s="1"/>
  <c r="JJ10" i="5"/>
  <c r="OL70" i="4" s="1"/>
  <c r="HU10" i="5"/>
  <c r="KC85" i="4" s="1"/>
  <c r="GF10" i="5"/>
  <c r="FU100" i="4" s="1"/>
  <c r="EQ10" i="5"/>
  <c r="BF116" i="4" s="1"/>
  <c r="DC10" i="5"/>
  <c r="BF55" i="4" s="1"/>
  <c r="BL10" i="5"/>
  <c r="FN35" i="4" s="1"/>
  <c r="JT16" i="5"/>
  <c r="GP16" i="5"/>
  <c r="BA16" i="5"/>
  <c r="MC10" i="5"/>
  <c r="ST100" i="4" s="1"/>
  <c r="KN10" i="5"/>
  <c r="OL116" i="4" s="1"/>
  <c r="IZ10" i="5"/>
  <c r="OL55" i="4" s="1"/>
  <c r="HK10" i="5"/>
  <c r="KC70" i="4" s="1"/>
  <c r="FV10" i="5"/>
  <c r="FU85" i="4" s="1"/>
  <c r="EG10" i="5"/>
  <c r="BF100" i="4" s="1"/>
  <c r="LS16" i="5"/>
  <c r="IE16" i="5"/>
  <c r="EG16" i="5"/>
  <c r="DW16" i="5"/>
  <c r="DM16" i="5"/>
  <c r="LI10" i="5"/>
  <c r="ST70" i="4" s="1"/>
  <c r="JT10" i="5"/>
  <c r="OL85" i="4" s="1"/>
  <c r="IE10" i="5"/>
  <c r="KC100" i="4" s="1"/>
  <c r="GP10" i="5"/>
  <c r="FU116" i="4" s="1"/>
  <c r="FB10" i="5"/>
  <c r="FU55" i="4" s="1"/>
  <c r="DM10" i="5"/>
  <c r="BF70" i="4" s="1"/>
  <c r="BW10" i="5"/>
  <c r="JX35" i="4" s="1"/>
  <c r="DW10" i="5"/>
  <c r="BF85" i="4" s="1"/>
  <c r="IO10" i="5"/>
  <c r="KC116" i="4" s="1"/>
  <c r="JU10" i="5"/>
  <c r="PC85" i="4" s="1"/>
  <c r="FU12" i="5"/>
  <c r="FD87" i="4" s="1"/>
  <c r="HA16" i="5"/>
  <c r="GP18" i="5"/>
  <c r="GR12" i="5"/>
  <c r="HC118" i="4" s="1"/>
  <c r="GO18" i="5"/>
  <c r="GQ18" i="5"/>
  <c r="GO12" i="5"/>
  <c r="FD118" i="4" s="1"/>
  <c r="GR18" i="5"/>
  <c r="GN12" i="5"/>
  <c r="EM118" i="4" s="1"/>
  <c r="GN18" i="5"/>
  <c r="GP12" i="5"/>
  <c r="FU118" i="4" s="1"/>
  <c r="JK18" i="5"/>
  <c r="JI12" i="5"/>
  <c r="NU72" i="4" s="1"/>
  <c r="JJ18" i="5"/>
  <c r="JL18" i="5"/>
  <c r="JH18" i="5"/>
  <c r="JK12" i="5"/>
  <c r="PC72" i="4" s="1"/>
  <c r="JI18" i="5"/>
  <c r="JJ12" i="5"/>
  <c r="OL72" i="4" s="1"/>
  <c r="JL12" i="5"/>
  <c r="PT72" i="4" s="1"/>
  <c r="HM18" i="5"/>
  <c r="HI18" i="5"/>
  <c r="HK12" i="5"/>
  <c r="KC72" i="4" s="1"/>
  <c r="HL18" i="5"/>
  <c r="HJ18" i="5"/>
  <c r="HJ12" i="5"/>
  <c r="JL72" i="4" s="1"/>
  <c r="HI12" i="5"/>
  <c r="IU72" i="4" s="1"/>
  <c r="HK18" i="5"/>
  <c r="HL12" i="5"/>
  <c r="KT72" i="4" s="1"/>
  <c r="IE18" i="5"/>
  <c r="IG12" i="5"/>
  <c r="LK102" i="4" s="1"/>
  <c r="IC12" i="5"/>
  <c r="IU102" i="4" s="1"/>
  <c r="ID18" i="5"/>
  <c r="IF18" i="5"/>
  <c r="IG18" i="5"/>
  <c r="IE12" i="5"/>
  <c r="KC102" i="4" s="1"/>
  <c r="IC18" i="5"/>
  <c r="ID12" i="5"/>
  <c r="JL102" i="4" s="1"/>
  <c r="IF12" i="5"/>
  <c r="KT102" i="4" s="1"/>
  <c r="KZ18" i="5"/>
  <c r="KX12" i="5"/>
  <c r="SC57" i="4" s="1"/>
  <c r="KY18" i="5"/>
  <c r="LA18" i="5"/>
  <c r="KW18" i="5"/>
  <c r="KX18" i="5"/>
  <c r="LA12" i="5"/>
  <c r="UB57" i="4" s="1"/>
  <c r="KZ12" i="5"/>
  <c r="TK57" i="4" s="1"/>
  <c r="KW12" i="5"/>
  <c r="RL57" i="4" s="1"/>
  <c r="LR18" i="5"/>
  <c r="LT12" i="5"/>
  <c r="TK87" i="4" s="1"/>
  <c r="LU18" i="5"/>
  <c r="LQ18" i="5"/>
  <c r="LT18" i="5"/>
  <c r="LS18" i="5"/>
  <c r="LQ12" i="5"/>
  <c r="RL87" i="4" s="1"/>
  <c r="LU12" i="5"/>
  <c r="UB87" i="4" s="1"/>
  <c r="LR12" i="5"/>
  <c r="SC87" i="4" s="1"/>
  <c r="MN18" i="5"/>
  <c r="ML12" i="5"/>
  <c r="SC118" i="4" s="1"/>
  <c r="MM18" i="5"/>
  <c r="ML18" i="5"/>
  <c r="MO18" i="5"/>
  <c r="MK18" i="5"/>
  <c r="MK12" i="5"/>
  <c r="RL118" i="4" s="1"/>
  <c r="MO12" i="5"/>
  <c r="UB118" i="4" s="1"/>
  <c r="MM12" i="5"/>
  <c r="ST118" i="4" s="1"/>
  <c r="MD16" i="5"/>
  <c r="KO16" i="5"/>
  <c r="JA16" i="5"/>
  <c r="HL16" i="5"/>
  <c r="FW16" i="5"/>
  <c r="EH16" i="5"/>
  <c r="CS16" i="5"/>
  <c r="BB16" i="5"/>
  <c r="LT16" i="5"/>
  <c r="KE16" i="5"/>
  <c r="IP16" i="5"/>
  <c r="HB16" i="5"/>
  <c r="FM16" i="5"/>
  <c r="MN16" i="5"/>
  <c r="KZ16" i="5"/>
  <c r="LJ16" i="5"/>
  <c r="JU16" i="5"/>
  <c r="GQ16" i="5"/>
  <c r="MD10" i="5"/>
  <c r="TK100" i="4" s="1"/>
  <c r="KO10" i="5"/>
  <c r="PC116" i="4" s="1"/>
  <c r="JA10" i="5"/>
  <c r="PC55" i="4" s="1"/>
  <c r="HL10" i="5"/>
  <c r="KT70" i="4" s="1"/>
  <c r="FW10" i="5"/>
  <c r="GL85" i="4" s="1"/>
  <c r="EH10" i="5"/>
  <c r="BY100" i="4" s="1"/>
  <c r="CS10" i="5"/>
  <c r="TL35" i="4" s="1"/>
  <c r="BB10" i="5"/>
  <c r="BW35" i="4" s="1"/>
  <c r="HV16" i="5"/>
  <c r="CI16" i="5"/>
  <c r="BX16" i="5"/>
  <c r="BM16" i="5"/>
  <c r="LT10" i="5"/>
  <c r="TK85" i="4" s="1"/>
  <c r="KE10" i="5"/>
  <c r="PC100" i="4" s="1"/>
  <c r="IP10" i="5"/>
  <c r="KT116" i="4" s="1"/>
  <c r="HB10" i="5"/>
  <c r="KT55" i="4" s="1"/>
  <c r="FM10" i="5"/>
  <c r="GL70" i="4" s="1"/>
  <c r="JK16" i="5"/>
  <c r="GG16" i="5"/>
  <c r="FC16" i="5"/>
  <c r="ER16" i="5"/>
  <c r="MN10" i="5"/>
  <c r="TK116" i="4" s="1"/>
  <c r="KZ10" i="5"/>
  <c r="TK55" i="4" s="1"/>
  <c r="JK10" i="5"/>
  <c r="PC70" i="4" s="1"/>
  <c r="HV10" i="5"/>
  <c r="KT85" i="4" s="1"/>
  <c r="GG10" i="5"/>
  <c r="GL100" i="4" s="1"/>
  <c r="ER10" i="5"/>
  <c r="BY116" i="4" s="1"/>
  <c r="DD10" i="5"/>
  <c r="BY55" i="4" s="1"/>
  <c r="BM10" i="5"/>
  <c r="GG35" i="4" s="1"/>
  <c r="CR10" i="5"/>
  <c r="SS35" i="4" s="1"/>
  <c r="DX10" i="5"/>
  <c r="BY85" i="4" s="1"/>
  <c r="FC10" i="5"/>
  <c r="GL55" i="4" s="1"/>
  <c r="KD10" i="5"/>
  <c r="OL100" i="4" s="1"/>
  <c r="LJ10" i="5"/>
  <c r="TK70" i="4" s="1"/>
  <c r="HM12" i="5"/>
  <c r="LK72" i="4" s="1"/>
  <c r="JH12" i="5"/>
  <c r="ND72" i="4" s="1"/>
  <c r="KY12" i="5"/>
  <c r="ST57" i="4" s="1"/>
  <c r="MN12" i="5"/>
  <c r="TK118" i="4" s="1"/>
  <c r="BW16" i="5"/>
  <c r="DN16" i="5"/>
  <c r="KD16" i="5"/>
  <c r="FB18" i="5"/>
  <c r="FA18" i="5"/>
  <c r="FC18" i="5"/>
  <c r="FA12" i="5"/>
  <c r="FD57" i="4" s="1"/>
  <c r="FD12" i="5"/>
  <c r="HC57" i="4" s="1"/>
  <c r="EZ12" i="5"/>
  <c r="EM57" i="4" s="1"/>
  <c r="FD18" i="5"/>
  <c r="EZ18" i="5"/>
  <c r="FB12" i="5"/>
  <c r="FU57" i="4" s="1"/>
  <c r="F10" i="5"/>
  <c r="B10" i="5"/>
  <c r="FJ8" i="5"/>
  <c r="JB18" i="5"/>
  <c r="IX18" i="5"/>
  <c r="IZ12" i="5"/>
  <c r="OL57" i="4" s="1"/>
  <c r="JA18" i="5"/>
  <c r="IY18" i="5"/>
  <c r="JA12" i="5"/>
  <c r="PC57" i="4" s="1"/>
  <c r="IY12" i="5"/>
  <c r="NU57" i="4" s="1"/>
  <c r="IZ18" i="5"/>
  <c r="JB12" i="5"/>
  <c r="PT57" i="4" s="1"/>
  <c r="JT18" i="5"/>
  <c r="JV12" i="5"/>
  <c r="PT87" i="4" s="1"/>
  <c r="JR12" i="5"/>
  <c r="ND87" i="4" s="1"/>
  <c r="JS18" i="5"/>
  <c r="JU18" i="5"/>
  <c r="JR18" i="5"/>
  <c r="JU12" i="5"/>
  <c r="PC87" i="4" s="1"/>
  <c r="JT12" i="5"/>
  <c r="OL87" i="4" s="1"/>
  <c r="JV18" i="5"/>
  <c r="KP18" i="5"/>
  <c r="KL18" i="5"/>
  <c r="KN12" i="5"/>
  <c r="OL118" i="4" s="1"/>
  <c r="KO18" i="5"/>
  <c r="KM18" i="5"/>
  <c r="KP12" i="5"/>
  <c r="PT118" i="4" s="1"/>
  <c r="KN18" i="5"/>
  <c r="KO12" i="5"/>
  <c r="PC118" i="4" s="1"/>
  <c r="KL12" i="5"/>
  <c r="ND118" i="4" s="1"/>
  <c r="CH10" i="5"/>
  <c r="OH35" i="4" s="1"/>
  <c r="DN10" i="5"/>
  <c r="BY70" i="4" s="1"/>
  <c r="FL10" i="5"/>
  <c r="FU70" i="4" s="1"/>
  <c r="GQ10" i="5"/>
  <c r="GL116" i="4" s="1"/>
  <c r="LS10" i="5"/>
  <c r="ST85" i="4" s="1"/>
  <c r="FC12" i="5"/>
  <c r="GL57" i="4" s="1"/>
  <c r="HW12" i="5"/>
  <c r="LK87" i="4" s="1"/>
  <c r="JS12" i="5"/>
  <c r="NU87" i="4" s="1"/>
  <c r="LI12" i="5"/>
  <c r="ST72" i="4" s="1"/>
  <c r="CH16" i="5"/>
  <c r="DX16" i="5"/>
  <c r="IF16" i="5"/>
  <c r="DD16" i="5" l="1"/>
  <c r="BX10" i="5"/>
  <c r="KQ35" i="4" s="1"/>
  <c r="FT11" i="4"/>
  <c r="FK18" i="5"/>
  <c r="FN18" i="5"/>
  <c r="FJ18" i="5"/>
  <c r="FL18" i="5"/>
  <c r="FN12" i="5"/>
  <c r="HC72" i="4" s="1"/>
  <c r="FJ12" i="5"/>
  <c r="EM72" i="4" s="1"/>
  <c r="FM18" i="5"/>
  <c r="FM12" i="5"/>
  <c r="GL72" i="4" s="1"/>
  <c r="FK12" i="5"/>
  <c r="FD72" i="4" s="1"/>
  <c r="FL12" i="5"/>
  <c r="FU72" i="4" s="1"/>
  <c r="LQ16" i="5"/>
  <c r="KB16" i="5"/>
  <c r="IM16" i="5"/>
  <c r="GY16" i="5"/>
  <c r="FJ16" i="5"/>
  <c r="DU16" i="5"/>
  <c r="CF16" i="5"/>
  <c r="LG16" i="5"/>
  <c r="JR16" i="5"/>
  <c r="IC16" i="5"/>
  <c r="GN16" i="5"/>
  <c r="MA16" i="5"/>
  <c r="JH16" i="5"/>
  <c r="GD16" i="5"/>
  <c r="DK16" i="5"/>
  <c r="DA16" i="5"/>
  <c r="CP16" i="5"/>
  <c r="LQ10" i="5"/>
  <c r="RL85" i="4" s="1"/>
  <c r="KB10" i="5"/>
  <c r="ND100" i="4" s="1"/>
  <c r="IM10" i="5"/>
  <c r="IU116" i="4" s="1"/>
  <c r="GY10" i="5"/>
  <c r="IU55" i="4" s="1"/>
  <c r="FJ10" i="5"/>
  <c r="EM70" i="4" s="1"/>
  <c r="DU10" i="5"/>
  <c r="T85" i="4" s="1"/>
  <c r="CF10" i="5"/>
  <c r="MV35" i="4" s="1"/>
  <c r="MK16" i="5"/>
  <c r="KL16" i="5"/>
  <c r="HI16" i="5"/>
  <c r="EZ16" i="5"/>
  <c r="EO16" i="5"/>
  <c r="EE16" i="5"/>
  <c r="LG10" i="5"/>
  <c r="RL70" i="4" s="1"/>
  <c r="JR10" i="5"/>
  <c r="ND85" i="4" s="1"/>
  <c r="IC10" i="5"/>
  <c r="IU100" i="4" s="1"/>
  <c r="GN10" i="5"/>
  <c r="EM116" i="4" s="1"/>
  <c r="EZ10" i="5"/>
  <c r="EM55" i="4" s="1"/>
  <c r="IX16" i="5"/>
  <c r="FT16" i="5"/>
  <c r="BU16" i="5"/>
  <c r="BJ16" i="5"/>
  <c r="AY16" i="5"/>
  <c r="MA10" i="5"/>
  <c r="RL100" i="4" s="1"/>
  <c r="KL10" i="5"/>
  <c r="ND116" i="4" s="1"/>
  <c r="IX10" i="5"/>
  <c r="ND55" i="4" s="1"/>
  <c r="HI10" i="5"/>
  <c r="IU70" i="4" s="1"/>
  <c r="FT10" i="5"/>
  <c r="EM85" i="4" s="1"/>
  <c r="EE10" i="5"/>
  <c r="T100" i="4" s="1"/>
  <c r="CP10" i="5"/>
  <c r="RG35" i="4" s="1"/>
  <c r="AY10" i="5"/>
  <c r="R35" i="4" s="1"/>
  <c r="KW16" i="5"/>
  <c r="JH10" i="5"/>
  <c r="ND70" i="4" s="1"/>
  <c r="DA10" i="5"/>
  <c r="T55" i="4" s="1"/>
  <c r="HS16" i="5"/>
  <c r="HS10" i="5"/>
  <c r="IU85" i="4" s="1"/>
  <c r="DK10" i="5"/>
  <c r="T70" i="4" s="1"/>
  <c r="MK10" i="5"/>
  <c r="RL116" i="4" s="1"/>
  <c r="GD10" i="5"/>
  <c r="EM100" i="4" s="1"/>
  <c r="BJ10" i="5"/>
  <c r="EB35" i="4" s="1"/>
  <c r="KW10" i="5"/>
  <c r="RL55" i="4" s="1"/>
  <c r="EO10" i="5"/>
  <c r="T116" i="4" s="1"/>
  <c r="BU10" i="5"/>
  <c r="IL35" i="4" s="1"/>
  <c r="BS11" i="4"/>
  <c r="LU16" i="5"/>
  <c r="KF16" i="5"/>
  <c r="IQ16" i="5"/>
  <c r="HC16" i="5"/>
  <c r="FN16" i="5"/>
  <c r="DY16" i="5"/>
  <c r="CJ16" i="5"/>
  <c r="LK16" i="5"/>
  <c r="JV16" i="5"/>
  <c r="IG16" i="5"/>
  <c r="GR16" i="5"/>
  <c r="ME16" i="5"/>
  <c r="MO16" i="5"/>
  <c r="HW16" i="5"/>
  <c r="BY16" i="5"/>
  <c r="BN16" i="5"/>
  <c r="BC16" i="5"/>
  <c r="LU10" i="5"/>
  <c r="UB85" i="4" s="1"/>
  <c r="KF10" i="5"/>
  <c r="PT100" i="4" s="1"/>
  <c r="IQ10" i="5"/>
  <c r="LK116" i="4" s="1"/>
  <c r="HC10" i="5"/>
  <c r="LK55" i="4" s="1"/>
  <c r="FN10" i="5"/>
  <c r="HC70" i="4" s="1"/>
  <c r="DY10" i="5"/>
  <c r="CR85" i="4" s="1"/>
  <c r="CJ10" i="5"/>
  <c r="PT35" i="4" s="1"/>
  <c r="LA16" i="5"/>
  <c r="JB16" i="5"/>
  <c r="FX16" i="5"/>
  <c r="DO16" i="5"/>
  <c r="DE16" i="5"/>
  <c r="CT16" i="5"/>
  <c r="LK10" i="5"/>
  <c r="UB70" i="4" s="1"/>
  <c r="JV10" i="5"/>
  <c r="PT85" i="4" s="1"/>
  <c r="IG10" i="5"/>
  <c r="LK100" i="4" s="1"/>
  <c r="GR10" i="5"/>
  <c r="HC116" i="4" s="1"/>
  <c r="FD10" i="5"/>
  <c r="HC55" i="4" s="1"/>
  <c r="KP16" i="5"/>
  <c r="HM16" i="5"/>
  <c r="ME10" i="5"/>
  <c r="UB100" i="4" s="1"/>
  <c r="KP10" i="5"/>
  <c r="PT116" i="4" s="1"/>
  <c r="JB10" i="5"/>
  <c r="PT55" i="4" s="1"/>
  <c r="HM10" i="5"/>
  <c r="LK70" i="4" s="1"/>
  <c r="FX10" i="5"/>
  <c r="HC85" i="4" s="1"/>
  <c r="EI10" i="5"/>
  <c r="CR100" i="4" s="1"/>
  <c r="CT10" i="5"/>
  <c r="UE35" i="4" s="1"/>
  <c r="BC10" i="5"/>
  <c r="CP35" i="4" s="1"/>
  <c r="HW10" i="5"/>
  <c r="LK85" i="4" s="1"/>
  <c r="BN10" i="5"/>
  <c r="GZ35" i="4" s="1"/>
  <c r="FD16" i="5"/>
  <c r="MO10" i="5"/>
  <c r="UB116" i="4" s="1"/>
  <c r="GH10" i="5"/>
  <c r="HC100" i="4" s="1"/>
  <c r="BY10" i="5"/>
  <c r="LJ35" i="4" s="1"/>
  <c r="HC11" i="4"/>
  <c r="JL16" i="5"/>
  <c r="ES16" i="5"/>
  <c r="LA10" i="5"/>
  <c r="UB55" i="4" s="1"/>
  <c r="ES10" i="5"/>
  <c r="CR116" i="4" s="1"/>
  <c r="DE10" i="5"/>
  <c r="CR55" i="4" s="1"/>
  <c r="GH16" i="5"/>
  <c r="EI16" i="5"/>
  <c r="JL10" i="5"/>
  <c r="PT70" i="4" s="1"/>
  <c r="DO10" i="5"/>
  <c r="CR70" i="4" s="1"/>
</calcChain>
</file>

<file path=xl/sharedStrings.xml><?xml version="1.0" encoding="utf-8"?>
<sst xmlns="http://schemas.openxmlformats.org/spreadsheetml/2006/main" count="1046" uniqueCount="273">
  <si>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</si>
  <si>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</si>
  <si>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</si>
  <si>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</si>
  <si>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</si>
  <si>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</si>
  <si>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</si>
  <si>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</si>
  <si>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目的：町内の再生可能エネルギーの活用、普及の推進及び発電所の維持管理に必要な経費等に充当する　　10,126千円
一般会計への繰出しの有無…有
　 目的：南部町家庭用発電等導入促進事業への新エネルギー機器設置の普及促進のための費用に充当する　　17,680千円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</si>
  <si>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</si>
  <si>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</si>
  <si>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</si>
  <si>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</si>
  <si>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</si>
  <si>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</si>
  <si>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</si>
  <si>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</si>
  <si>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</si>
  <si>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</si>
  <si>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</si>
  <si>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</si>
  <si>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</si>
  <si>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</si>
  <si>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</si>
  <si>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</si>
  <si>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</si>
  <si>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</si>
  <si>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</si>
  <si>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</si>
  <si>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</si>
  <si>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</si>
  <si>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</si>
  <si>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</si>
  <si>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</si>
  <si>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</si>
  <si>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</si>
  <si>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</si>
  <si>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</si>
  <si>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</si>
  <si>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</si>
  <si>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</si>
  <si>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</si>
  <si>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</si>
  <si>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</si>
  <si>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</si>
  <si>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</si>
  <si>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</si>
  <si>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</si>
  <si>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</si>
  <si>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</si>
  <si>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</si>
  <si>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</si>
  <si>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</si>
  <si>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</si>
  <si>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</si>
  <si>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</si>
  <si>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</si>
  <si>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</si>
  <si>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</si>
  <si>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</si>
  <si>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</si>
  <si>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</si>
  <si>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</si>
  <si>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</si>
  <si>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</si>
  <si>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</si>
  <si>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</si>
  <si>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</si>
  <si>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</si>
  <si>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</si>
  <si>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</si>
  <si>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</si>
  <si>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</si>
  <si>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</si>
  <si>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</si>
  <si>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</si>
  <si>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</si>
  <si>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</si>
  <si>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</si>
  <si>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</si>
  <si>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</si>
  <si>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</si>
  <si>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</si>
  <si>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</si>
  <si>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</si>
  <si>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</si>
  <si>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</si>
  <si>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</si>
  <si>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</si>
  <si>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</si>
  <si>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</si>
  <si>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</si>
  <si>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</si>
  <si>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</si>
  <si>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</si>
  <si>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</si>
  <si>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</si>
  <si>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</si>
  <si>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</si>
  <si>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</si>
  <si>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</si>
  <si>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</si>
  <si>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</si>
  <si>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</si>
  <si>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</si>
  <si>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</si>
  <si>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</si>
  <si>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</si>
  <si>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</si>
  <si>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</si>
  <si>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</si>
  <si>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</si>
  <si>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</si>
  <si>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</si>
  <si>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</si>
  <si>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</si>
  <si>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</si>
  <si>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</si>
  <si>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</si>
  <si>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</si>
  <si>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</si>
  <si>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</si>
  <si>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</si>
  <si>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</si>
  <si>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</si>
  <si>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</si>
  <si>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</si>
  <si>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</si>
  <si>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</si>
  <si>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313891</t>
  </si>
  <si>
    <t>47</t>
  </si>
  <si>
    <t>04</t>
  </si>
  <si>
    <t>0</t>
  </si>
  <si>
    <t>000</t>
  </si>
  <si>
    <t>鳥取県　南部町</t>
  </si>
  <si>
    <t>法非適用</t>
  </si>
  <si>
    <t>電気事業</t>
  </si>
  <si>
    <t>非設置</t>
  </si>
  <si>
    <t>該当数値なし</t>
  </si>
  <si>
    <t>-</t>
  </si>
  <si>
    <t>令和16年4月30日　南部町大規模太陽光発電施設</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</si>
  <si>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</si>
  <si>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</si>
  <si>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</si>
  <si>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</si>
  <si>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</si>
  <si>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</si>
  <si>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</si>
  <si>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</si>
  <si>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</si>
  <si>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</si>
  <si>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</si>
  <si>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</si>
  <si>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</si>
  <si>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</si>
  <si>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</si>
  <si>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</si>
  <si>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</si>
  <si>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</si>
  <si>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</si>
  <si>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</si>
  <si>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</si>
  <si>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</si>
  <si>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</si>
  <si>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</si>
  <si>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</si>
  <si>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</si>
  <si>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</si>
  <si>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</si>
  <si>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</si>
  <si>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</si>
  <si>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</si>
  <si>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</si>
  <si>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</si>
  <si>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</si>
  <si>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</si>
  <si>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</si>
  <si>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</si>
  <si>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</si>
  <si>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</si>
  <si>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</si>
  <si>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</si>
  <si>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</si>
  <si>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</si>
  <si>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</si>
  <si>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</si>
  <si>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</si>
  <si>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</si>
  <si>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</si>
  <si>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</si>
  <si>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</si>
  <si>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</si>
  <si>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</si>
  <si>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</si>
  <si>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</si>
  <si>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</si>
  <si>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</si>
  <si>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</si>
  <si>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</si>
  <si>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</si>
  <si>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</si>
  <si>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</si>
  <si>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</si>
  <si>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</si>
  <si>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</si>
  <si>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</si>
  <si>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</si>
  <si>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</si>
  <si>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</si>
  <si>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</si>
  <si>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</si>
  <si>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</si>
  <si>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</si>
  <si>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</si>
  <si>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</si>
  <si>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</si>
  <si>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</si>
  <si>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</si>
  <si>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</si>
  <si>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</si>
  <si>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</si>
  <si>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</si>
  <si>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</si>
  <si>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</si>
  <si>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</si>
  <si>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</si>
  <si>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</si>
  <si>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</si>
  <si>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</si>
  <si>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</si>
  <si>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</si>
  <si>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</si>
  <si>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</si>
  <si>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</si>
  <si>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</si>
  <si>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</si>
  <si>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</si>
  <si>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</si>
  <si>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</si>
  <si>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</si>
  <si>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</si>
  <si>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</si>
  <si>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</si>
  <si>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</si>
  <si>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</si>
  <si>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</si>
  <si>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</si>
  <si>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</si>
  <si>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</si>
  <si>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</si>
  <si>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</si>
  <si>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</si>
  <si>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</si>
  <si>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</si>
  <si>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</si>
  <si>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</si>
  <si>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</si>
  <si>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</si>
  <si>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</si>
  <si>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</si>
  <si>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</si>
  <si>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</si>
  <si>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</si>
  <si>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</si>
  <si>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</si>
  <si>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</si>
  <si>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</si>
  <si>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</si>
  <si>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</si>
  <si>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</si>
  <si>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発電量においては、令和5年度にはカラス等野鳥の投石等が原因と考えられるモジュールの破損被害により、平常時と比べて収益がやや落ち込んだ時期があった。しかし、落雷による設備の大きな破損があった令和3年度と比較して、収益が増加する結果となった。町民債の償還が終了しているため、予定されている次の大きな出費は設備の更新である。
　事業の開始から10年目を迎え、設備の老朽化を考えなければならない、設備について大規模な検査、更新が今後の課題となっている。
①収益的収支比率について
　全国の施設の平均値136.6％に対して、当施設は115.3％の値である。令和5年度はモジュール破損により収益がやや減少した時期があったが、目標値を上回ることができた。また、歳出面において、町の防犯灯LED化事業への操出をしているが収支比率について100％を下回ることが無く、大きな影響は無いもの。
　更新以外に大きな出費が無いため、引き続き、環境問題に関わる事業へ積極的かつ計画的な繰出しを行う予定である。
②営業収支比率について
　令和5年度は遠隔監視システムの取替工事を行ったが、人件費等の恒常的な支出を合算しても、549.3％と良好な値となった。
　今後の設備の更新や環境問題に関わる事業への操出により、若干だが収支が減少することを想定している。
④供給原価について
　繰出金等の増加により総費用が増加したため、今年度は全国平均を少し上回ったが、安定した供給原価で売電できている。
⑤EBITDAについて
　太陽光発電事業は、設備を整え収益を得るシンプルな構造である。
　設備の経年劣化により微小に減少していく以外、今後も大きな出費が無ければ
安定した直線が続いていくことを見込んでいる。</t>
  </si>
  <si>
    <t xml:space="preserve">
今年度の値も全国平均と比較しても安定して推移している。
今後は更新を見据えた設備の管理計画を進める。
①設備利用率
 資源エネルギー庁のH27のワーキンググループの報告で設定されている太陽光設備の設備利用率の水準では14%が平均値となっている。一方、当施設では11％以上を確保している。そのうえで、事業開始から10年経過しているが、経年劣化もまだ見られず、安定した発電量を保っている。他収益等も見ても十分な発電量であり、特に施設の改善改修は考えていない。
②修繕費比率
　令和5年度においては、遠隔監視システムの取替工事をおこなったため修繕費比率が上昇した。
　今後の経年劣化していくことについては、慎重に推移を見守りたい。
③企業債残高対料金収入比率
　町民債の償還も終わり、収支的に安定し、順調に償還出来ている。
⑤ＦＩＴ収入割合
　当該施設は、売電先が1社であるためＦＩＴ適用１００％の施設である。
　令和３年度より中国電力1社になり、結果として1社に集中することによるリスクはあるが、他に代替えも無いために、やむを得ない。但し、ＦＩＴ終了時の方針については継続して検討していく。
</t>
    <rPh sb="240" eb="242">
      <t>レイワ</t>
    </rPh>
    <rPh sb="243" eb="245">
      <t>ネンド</t>
    </rPh>
    <rPh sb="251" eb="255">
      <t>エンカクカンシ</t>
    </rPh>
    <rPh sb="260" eb="262">
      <t>トリカエ</t>
    </rPh>
    <rPh sb="262" eb="264">
      <t>コウジ</t>
    </rPh>
    <rPh sb="272" eb="274">
      <t>シュウゼン</t>
    </rPh>
    <rPh sb="274" eb="275">
      <t>ヒ</t>
    </rPh>
    <rPh sb="275" eb="277">
      <t>ヒリツ</t>
    </rPh>
    <rPh sb="278" eb="280">
      <t>ジョウショウ</t>
    </rPh>
    <rPh sb="379" eb="382">
      <t>バイデンサキ</t>
    </rPh>
    <phoneticPr fontId="5"/>
  </si>
  <si>
    <t xml:space="preserve"> 令和5年度については、安定した経営が出来ていた。
　事業開始から10年が過ぎ、本格的に施設の更新などについて検討が必要になるので、老朽化等対策について十分な調査と、計画の検討を行う。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</si>
</sst>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179.9</c:v>
                </c:pt>
                <c:pt idx="1">
                  <c:v>176.3</c:v>
                </c:pt>
                <c:pt idx="2">
                  <c:v>115.5</c:v>
                </c:pt>
                <c:pt idx="3">
                  <c:v>148.6</c:v>
                </c:pt>
                <c:pt idx="4">
                  <c:v>115.3</c:v>
                </c:pt>
              </c:numCache>
            </c:numRef>
          </c:val>
          <c:extLst>
            <c:ext xmlns:c16="http://schemas.microsoft.com/office/drawing/2014/chart" uri="{C3380CC4-5D6E-409C-BE32-E72D297353CC}">
              <c16:uniqueId val="{00000000-92D6-43E7-9C9D-21BB168DACF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92D6-43E7-9C9D-21BB168DACF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2D6-43E7-9C9D-21BB168DACF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779</c:v>
                </c:pt>
                <c:pt idx="1">
                  <c:v>760.4</c:v>
                </c:pt>
                <c:pt idx="2">
                  <c:v>397.8</c:v>
                </c:pt>
                <c:pt idx="3">
                  <c:v>951.7</c:v>
                </c:pt>
                <c:pt idx="4">
                  <c:v>549.29999999999995</c:v>
                </c:pt>
              </c:numCache>
            </c:numRef>
          </c:val>
          <c:extLst>
            <c:ext xmlns:c16="http://schemas.microsoft.com/office/drawing/2014/chart" uri="{C3380CC4-5D6E-409C-BE32-E72D297353CC}">
              <c16:uniqueId val="{00000000-D5CE-41EA-A69E-9B842E2198F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D5CE-41EA-A69E-9B842E2198F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5CE-41EA-A69E-9B842E2198F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6F-4516-91E4-01EDE9F0E19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6F-4516-91E4-01EDE9F0E19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A6F-4516-91E4-01EDE9F0E19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24338.5</c:v>
                </c:pt>
                <c:pt idx="1">
                  <c:v>25097.8</c:v>
                </c:pt>
                <c:pt idx="2">
                  <c:v>38082.400000000001</c:v>
                </c:pt>
                <c:pt idx="3">
                  <c:v>29603.9</c:v>
                </c:pt>
                <c:pt idx="4">
                  <c:v>38166.199999999997</c:v>
                </c:pt>
              </c:numCache>
            </c:numRef>
          </c:val>
          <c:extLst>
            <c:ext xmlns:c16="http://schemas.microsoft.com/office/drawing/2014/chart" uri="{C3380CC4-5D6E-409C-BE32-E72D297353CC}">
              <c16:uniqueId val="{00000000-C331-4FE8-AE13-B58FD975492C}"/>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C331-4FE8-AE13-B58FD975492C}"/>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62429</c:v>
                </c:pt>
                <c:pt idx="1">
                  <c:v>64099</c:v>
                </c:pt>
                <c:pt idx="2">
                  <c:v>38283</c:v>
                </c:pt>
                <c:pt idx="3">
                  <c:v>55280</c:v>
                </c:pt>
                <c:pt idx="4">
                  <c:v>38815</c:v>
                </c:pt>
              </c:numCache>
            </c:numRef>
          </c:val>
          <c:extLst>
            <c:ext xmlns:c16="http://schemas.microsoft.com/office/drawing/2014/chart" uri="{C3380CC4-5D6E-409C-BE32-E72D297353CC}">
              <c16:uniqueId val="{00000000-2F71-4094-90F9-A02F6DC25BA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2F71-4094-90F9-A02F6DC25BA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12.8</c:v>
                </c:pt>
                <c:pt idx="1">
                  <c:v>13.7</c:v>
                </c:pt>
                <c:pt idx="2">
                  <c:v>11.1</c:v>
                </c:pt>
                <c:pt idx="3">
                  <c:v>13.5</c:v>
                </c:pt>
                <c:pt idx="4">
                  <c:v>11.9</c:v>
                </c:pt>
              </c:numCache>
            </c:numRef>
          </c:val>
          <c:extLst>
            <c:ext xmlns:c16="http://schemas.microsoft.com/office/drawing/2014/chart" uri="{C3380CC4-5D6E-409C-BE32-E72D297353CC}">
              <c16:uniqueId val="{00000000-B1B3-4C19-AD70-872A1FF26C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B1B3-4C19-AD70-872A1FF26C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29A-4901-B466-DED51009AA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B29A-4901-B466-DED51009AA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427.6</c:v>
                </c:pt>
                <c:pt idx="1">
                  <c:v>361.3</c:v>
                </c:pt>
                <c:pt idx="2">
                  <c:v>405.2</c:v>
                </c:pt>
                <c:pt idx="3">
                  <c:v>295.5</c:v>
                </c:pt>
                <c:pt idx="4">
                  <c:v>294</c:v>
                </c:pt>
              </c:numCache>
            </c:numRef>
          </c:val>
          <c:extLst>
            <c:ext xmlns:c16="http://schemas.microsoft.com/office/drawing/2014/chart" uri="{C3380CC4-5D6E-409C-BE32-E72D297353CC}">
              <c16:uniqueId val="{00000000-79BF-411A-B9E0-EC476B76FE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79BF-411A-B9E0-EC476B76FE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15-4D4C-BBD0-3DFE3851F4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15-4D4C-BBD0-3DFE3851F4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65.3</c:v>
                </c:pt>
                <c:pt idx="1">
                  <c:v>72</c:v>
                </c:pt>
                <c:pt idx="2">
                  <c:v>100</c:v>
                </c:pt>
                <c:pt idx="3">
                  <c:v>100</c:v>
                </c:pt>
                <c:pt idx="4">
                  <c:v>100</c:v>
                </c:pt>
              </c:numCache>
            </c:numRef>
          </c:val>
          <c:extLst>
            <c:ext xmlns:c16="http://schemas.microsoft.com/office/drawing/2014/chart" uri="{C3380CC4-5D6E-409C-BE32-E72D297353CC}">
              <c16:uniqueId val="{00000000-878C-4048-B43E-8C82E3AC95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878C-4048-B43E-8C82E3AC95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66-4A7E-9F97-9830C254DC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6-4A7E-9F97-9830C254DC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EA-4498-9967-1831A42C39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A-4498-9967-1831A42C39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96-469E-8786-C49B658CA9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96-469E-8786-C49B658CA9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F8-4F51-BA00-3E59A0E9BD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F8-4F51-BA00-3E59A0E9BD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C3-459E-B431-5399DEAC83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C3-459E-B431-5399DEAC83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8-42E0-8CE0-3C12DAAF4E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8-42E0-8CE0-3C12DAAF4E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0-4554-ACC5-172B74F8A3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0-4554-ACC5-172B74F8A3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C-410B-994A-13A79B11AB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C-410B-994A-13A79B11AB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B-4F26-AFC8-244CCACD51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B-4F26-AFC8-244CCACD51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64-4AD3-ACBB-4F0BAF5B3A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64-4AD3-ACBB-4F0BAF5B3A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1-4C9F-87F5-0B29E00BA6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1-4C9F-87F5-0B29E00BA6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31-4DDF-BB65-C89B1DDFDA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31-4DDF-BB65-C89B1DDFDA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39-4EA9-A963-2B824CA021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39-4EA9-A963-2B824CA021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3-41D8-A062-8AEDD6DEBB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3-41D8-A062-8AEDD6DEBB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04-4CD6-BDC2-3F44BB2A08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04-4CD6-BDC2-3F44BB2A08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12.8</c:v>
                </c:pt>
                <c:pt idx="1">
                  <c:v>13.7</c:v>
                </c:pt>
                <c:pt idx="2">
                  <c:v>11.1</c:v>
                </c:pt>
                <c:pt idx="3">
                  <c:v>13.5</c:v>
                </c:pt>
                <c:pt idx="4">
                  <c:v>11.9</c:v>
                </c:pt>
              </c:numCache>
            </c:numRef>
          </c:val>
          <c:extLst>
            <c:ext xmlns:c16="http://schemas.microsoft.com/office/drawing/2014/chart" uri="{C3380CC4-5D6E-409C-BE32-E72D297353CC}">
              <c16:uniqueId val="{00000000-5E18-40BF-8F02-D6415A50E6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5E18-40BF-8F02-D6415A50E6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1A6-456D-83FC-4403A24F48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B1A6-456D-83FC-4403A24F48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427.6</c:v>
                </c:pt>
                <c:pt idx="1">
                  <c:v>361.3</c:v>
                </c:pt>
                <c:pt idx="2">
                  <c:v>405.2</c:v>
                </c:pt>
                <c:pt idx="3">
                  <c:v>295.5</c:v>
                </c:pt>
                <c:pt idx="4">
                  <c:v>294</c:v>
                </c:pt>
              </c:numCache>
            </c:numRef>
          </c:val>
          <c:extLst>
            <c:ext xmlns:c16="http://schemas.microsoft.com/office/drawing/2014/chart" uri="{C3380CC4-5D6E-409C-BE32-E72D297353CC}">
              <c16:uniqueId val="{00000000-EADE-49DE-B3BB-DCDF36D8DB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EADE-49DE-B3BB-DCDF36D8DB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4-4DEE-AC61-46B17F6081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4-4DEE-AC61-46B17F6081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65.3</c:v>
                </c:pt>
                <c:pt idx="1">
                  <c:v>72</c:v>
                </c:pt>
                <c:pt idx="2">
                  <c:v>100</c:v>
                </c:pt>
                <c:pt idx="3">
                  <c:v>100</c:v>
                </c:pt>
                <c:pt idx="4">
                  <c:v>100</c:v>
                </c:pt>
              </c:numCache>
            </c:numRef>
          </c:val>
          <c:extLst>
            <c:ext xmlns:c16="http://schemas.microsoft.com/office/drawing/2014/chart" uri="{C3380CC4-5D6E-409C-BE32-E72D297353CC}">
              <c16:uniqueId val="{00000000-2B2E-4C14-84B0-F162DE77BB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2B2E-4C14-84B0-F162DE77BB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P15" zoomScale="70" zoomScaleNormal="70"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鳥取県　南部町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60"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t="str">
        <f>データ!L6</f>
        <v>該当数値なし</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8</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89" t="s">
        <v>270</v>
      </c>
      <c r="VE3" s="190"/>
      <c r="VF3" s="190"/>
      <c r="VG3" s="190"/>
      <c r="VH3" s="190"/>
      <c r="VI3" s="190"/>
      <c r="VJ3" s="191"/>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89"/>
      <c r="VE4" s="190"/>
      <c r="VF4" s="190"/>
      <c r="VG4" s="190"/>
      <c r="VH4" s="190"/>
      <c r="VI4" s="190"/>
      <c r="VJ4" s="191"/>
    </row>
    <row r="5" spans="1:582" ht="23.1" customHeight="1" x14ac:dyDescent="0.15">
      <c r="A5" s="1"/>
      <c r="B5" s="155" t="str">
        <f>データ!M6</f>
        <v>-</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t="str">
        <f>データ!O6</f>
        <v>-</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f>データ!P6</f>
        <v>1</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89"/>
      <c r="VE5" s="190"/>
      <c r="VF5" s="190"/>
      <c r="VG5" s="190"/>
      <c r="VH5" s="190"/>
      <c r="VI5" s="190"/>
      <c r="VJ5" s="191"/>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89"/>
      <c r="VE6" s="190"/>
      <c r="VF6" s="190"/>
      <c r="VG6" s="190"/>
      <c r="VH6" s="190"/>
      <c r="VI6" s="190"/>
      <c r="VJ6" s="191"/>
    </row>
    <row r="7" spans="1:582" ht="22.5" customHeight="1" x14ac:dyDescent="0.15">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140</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140</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89"/>
      <c r="VE7" s="190"/>
      <c r="VF7" s="190"/>
      <c r="VG7" s="190"/>
      <c r="VH7" s="190"/>
      <c r="VI7" s="190"/>
      <c r="VJ7" s="191"/>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89"/>
      <c r="VE8" s="190"/>
      <c r="VF8" s="190"/>
      <c r="VG8" s="190"/>
      <c r="VH8" s="190"/>
      <c r="VI8" s="190"/>
      <c r="VJ8" s="191"/>
    </row>
    <row r="9" spans="1:582" ht="23.1" customHeight="1" thickBot="1" x14ac:dyDescent="0.2">
      <c r="A9" s="1"/>
      <c r="B9" s="143" t="s">
        <v>142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89"/>
      <c r="VE9" s="190"/>
      <c r="VF9" s="190"/>
      <c r="VG9" s="190"/>
      <c r="VH9" s="190"/>
      <c r="VI9" s="190"/>
      <c r="VJ9" s="191"/>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89"/>
      <c r="VE10" s="190"/>
      <c r="VF10" s="190"/>
      <c r="VG10" s="190"/>
      <c r="VH10" s="190"/>
      <c r="VI10" s="190"/>
      <c r="VJ10" s="191"/>
    </row>
    <row r="11" spans="1:582" ht="23.1" customHeight="1" x14ac:dyDescent="0.15">
      <c r="A11" s="1"/>
      <c r="B11" s="149"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89"/>
      <c r="VE11" s="190"/>
      <c r="VF11" s="190"/>
      <c r="VG11" s="190"/>
      <c r="VH11" s="190"/>
      <c r="VI11" s="190"/>
      <c r="VJ11" s="191"/>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89"/>
      <c r="VE12" s="190"/>
      <c r="VF12" s="190"/>
      <c r="VG12" s="190"/>
      <c r="VH12" s="190"/>
      <c r="VI12" s="190"/>
      <c r="VJ12" s="191"/>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89"/>
      <c r="VE13" s="190"/>
      <c r="VF13" s="190"/>
      <c r="VG13" s="190"/>
      <c r="VH13" s="190"/>
      <c r="VI13" s="190"/>
      <c r="VJ13" s="191"/>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89"/>
      <c r="VE14" s="190"/>
      <c r="VF14" s="190"/>
      <c r="VG14" s="190"/>
      <c r="VH14" s="190"/>
      <c r="VI14" s="190"/>
      <c r="VJ14" s="191"/>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1684</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1799</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1456</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1780</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1570</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89"/>
      <c r="VE15" s="190"/>
      <c r="VF15" s="190"/>
      <c r="VG15" s="190"/>
      <c r="VH15" s="190"/>
      <c r="VI15" s="190"/>
      <c r="VJ15" s="191"/>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1684</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1799</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1456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1780</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1570</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89"/>
      <c r="VE16" s="190"/>
      <c r="VF16" s="190"/>
      <c r="VG16" s="190"/>
      <c r="VH16" s="190"/>
      <c r="VI16" s="190"/>
      <c r="VJ16" s="191"/>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89"/>
      <c r="VE17" s="190"/>
      <c r="VF17" s="190"/>
      <c r="VG17" s="190"/>
      <c r="VH17" s="190"/>
      <c r="VI17" s="190"/>
      <c r="VJ17" s="191"/>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89"/>
      <c r="VE18" s="190"/>
      <c r="VF18" s="190"/>
      <c r="VG18" s="190"/>
      <c r="VH18" s="190"/>
      <c r="VI18" s="190"/>
      <c r="VJ18" s="191"/>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62787</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62787</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89"/>
      <c r="VE19" s="190"/>
      <c r="VF19" s="190"/>
      <c r="VG19" s="190"/>
      <c r="VH19" s="190"/>
      <c r="VI19" s="190"/>
      <c r="VJ19" s="191"/>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89"/>
      <c r="VE20" s="190"/>
      <c r="VF20" s="190"/>
      <c r="VG20" s="190"/>
      <c r="VH20" s="190"/>
      <c r="VI20" s="190"/>
      <c r="VJ20" s="191"/>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89"/>
      <c r="VE21" s="190"/>
      <c r="VF21" s="190"/>
      <c r="VG21" s="190"/>
      <c r="VH21" s="190"/>
      <c r="VI21" s="190"/>
      <c r="VJ21" s="191"/>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89"/>
      <c r="VE22" s="190"/>
      <c r="VF22" s="190"/>
      <c r="VG22" s="190"/>
      <c r="VH22" s="190"/>
      <c r="VI22" s="190"/>
      <c r="VJ22" s="191"/>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89"/>
      <c r="VE23" s="190"/>
      <c r="VF23" s="190"/>
      <c r="VG23" s="190"/>
      <c r="VH23" s="190"/>
      <c r="VI23" s="190"/>
      <c r="VJ23" s="191"/>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89"/>
      <c r="VE24" s="190"/>
      <c r="VF24" s="190"/>
      <c r="VG24" s="190"/>
      <c r="VH24" s="190"/>
      <c r="VI24" s="190"/>
      <c r="VJ24" s="191"/>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89"/>
      <c r="VE25" s="190"/>
      <c r="VF25" s="190"/>
      <c r="VG25" s="190"/>
      <c r="VH25" s="190"/>
      <c r="VI25" s="190"/>
      <c r="VJ25" s="191"/>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89"/>
      <c r="VE26" s="190"/>
      <c r="VF26" s="190"/>
      <c r="VG26" s="190"/>
      <c r="VH26" s="190"/>
      <c r="VI26" s="190"/>
      <c r="VJ26" s="191"/>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89"/>
      <c r="VE27" s="190"/>
      <c r="VF27" s="190"/>
      <c r="VG27" s="190"/>
      <c r="VH27" s="190"/>
      <c r="VI27" s="190"/>
      <c r="VJ27" s="191"/>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89"/>
      <c r="VE28" s="190"/>
      <c r="VF28" s="190"/>
      <c r="VG28" s="190"/>
      <c r="VH28" s="190"/>
      <c r="VI28" s="190"/>
      <c r="VJ28" s="191"/>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89"/>
      <c r="VE29" s="190"/>
      <c r="VF29" s="190"/>
      <c r="VG29" s="190"/>
      <c r="VH29" s="190"/>
      <c r="VI29" s="190"/>
      <c r="VJ29" s="191"/>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89"/>
      <c r="VE30" s="190"/>
      <c r="VF30" s="190"/>
      <c r="VG30" s="190"/>
      <c r="VH30" s="190"/>
      <c r="VI30" s="190"/>
      <c r="VJ30" s="191"/>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89"/>
      <c r="VE31" s="190"/>
      <c r="VF31" s="190"/>
      <c r="VG31" s="190"/>
      <c r="VH31" s="190"/>
      <c r="VI31" s="190"/>
      <c r="VJ31" s="191"/>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89"/>
      <c r="VE32" s="190"/>
      <c r="VF32" s="190"/>
      <c r="VG32" s="190"/>
      <c r="VH32" s="190"/>
      <c r="VI32" s="190"/>
      <c r="VJ32" s="191"/>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89"/>
      <c r="VE33" s="190"/>
      <c r="VF33" s="190"/>
      <c r="VG33" s="190"/>
      <c r="VH33" s="190"/>
      <c r="VI33" s="190"/>
      <c r="VJ33" s="191"/>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89"/>
      <c r="VE34" s="190"/>
      <c r="VF34" s="190"/>
      <c r="VG34" s="190"/>
      <c r="VH34" s="190"/>
      <c r="VI34" s="190"/>
      <c r="VJ34" s="191"/>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89"/>
      <c r="VE35" s="190"/>
      <c r="VF35" s="190"/>
      <c r="VG35" s="190"/>
      <c r="VH35" s="190"/>
      <c r="VI35" s="190"/>
      <c r="VJ35" s="191"/>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179.9</v>
      </c>
      <c r="S36" s="94"/>
      <c r="T36" s="94"/>
      <c r="U36" s="94"/>
      <c r="V36" s="94"/>
      <c r="W36" s="94"/>
      <c r="X36" s="94"/>
      <c r="Y36" s="94"/>
      <c r="Z36" s="94"/>
      <c r="AA36" s="94"/>
      <c r="AB36" s="94"/>
      <c r="AC36" s="94"/>
      <c r="AD36" s="94"/>
      <c r="AE36" s="94"/>
      <c r="AF36" s="94"/>
      <c r="AG36" s="94"/>
      <c r="AH36" s="94"/>
      <c r="AI36" s="94"/>
      <c r="AJ36" s="95"/>
      <c r="AK36" s="93">
        <f>データ!AZ11</f>
        <v>176.3</v>
      </c>
      <c r="AL36" s="94"/>
      <c r="AM36" s="94"/>
      <c r="AN36" s="94"/>
      <c r="AO36" s="94"/>
      <c r="AP36" s="94"/>
      <c r="AQ36" s="94"/>
      <c r="AR36" s="94"/>
      <c r="AS36" s="94"/>
      <c r="AT36" s="94"/>
      <c r="AU36" s="94"/>
      <c r="AV36" s="94"/>
      <c r="AW36" s="94"/>
      <c r="AX36" s="94"/>
      <c r="AY36" s="94"/>
      <c r="AZ36" s="94"/>
      <c r="BA36" s="94"/>
      <c r="BB36" s="94"/>
      <c r="BC36" s="95"/>
      <c r="BD36" s="93">
        <f>データ!BA11</f>
        <v>115.5</v>
      </c>
      <c r="BE36" s="94"/>
      <c r="BF36" s="94"/>
      <c r="BG36" s="94"/>
      <c r="BH36" s="94"/>
      <c r="BI36" s="94"/>
      <c r="BJ36" s="94"/>
      <c r="BK36" s="94"/>
      <c r="BL36" s="94"/>
      <c r="BM36" s="94"/>
      <c r="BN36" s="94"/>
      <c r="BO36" s="94"/>
      <c r="BP36" s="94"/>
      <c r="BQ36" s="94"/>
      <c r="BR36" s="94"/>
      <c r="BS36" s="94"/>
      <c r="BT36" s="94"/>
      <c r="BU36" s="94"/>
      <c r="BV36" s="95"/>
      <c r="BW36" s="93">
        <f>データ!BB11</f>
        <v>148.6</v>
      </c>
      <c r="BX36" s="94"/>
      <c r="BY36" s="94"/>
      <c r="BZ36" s="94"/>
      <c r="CA36" s="94"/>
      <c r="CB36" s="94"/>
      <c r="CC36" s="94"/>
      <c r="CD36" s="94"/>
      <c r="CE36" s="94"/>
      <c r="CF36" s="94"/>
      <c r="CG36" s="94"/>
      <c r="CH36" s="94"/>
      <c r="CI36" s="94"/>
      <c r="CJ36" s="94"/>
      <c r="CK36" s="94"/>
      <c r="CL36" s="94"/>
      <c r="CM36" s="94"/>
      <c r="CN36" s="94"/>
      <c r="CO36" s="95"/>
      <c r="CP36" s="93">
        <f>データ!BC11</f>
        <v>115.3</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779</v>
      </c>
      <c r="EC36" s="94"/>
      <c r="ED36" s="94"/>
      <c r="EE36" s="94"/>
      <c r="EF36" s="94"/>
      <c r="EG36" s="94"/>
      <c r="EH36" s="94"/>
      <c r="EI36" s="94"/>
      <c r="EJ36" s="94"/>
      <c r="EK36" s="94"/>
      <c r="EL36" s="94"/>
      <c r="EM36" s="94"/>
      <c r="EN36" s="94"/>
      <c r="EO36" s="94"/>
      <c r="EP36" s="94"/>
      <c r="EQ36" s="94"/>
      <c r="ER36" s="94"/>
      <c r="ES36" s="94"/>
      <c r="ET36" s="95"/>
      <c r="EU36" s="93">
        <f>データ!BK11</f>
        <v>760.4</v>
      </c>
      <c r="EV36" s="94"/>
      <c r="EW36" s="94"/>
      <c r="EX36" s="94"/>
      <c r="EY36" s="94"/>
      <c r="EZ36" s="94"/>
      <c r="FA36" s="94"/>
      <c r="FB36" s="94"/>
      <c r="FC36" s="94"/>
      <c r="FD36" s="94"/>
      <c r="FE36" s="94"/>
      <c r="FF36" s="94"/>
      <c r="FG36" s="94"/>
      <c r="FH36" s="94"/>
      <c r="FI36" s="94"/>
      <c r="FJ36" s="94"/>
      <c r="FK36" s="94"/>
      <c r="FL36" s="94"/>
      <c r="FM36" s="95"/>
      <c r="FN36" s="93">
        <f>データ!BL11</f>
        <v>397.8</v>
      </c>
      <c r="FO36" s="94"/>
      <c r="FP36" s="94"/>
      <c r="FQ36" s="94"/>
      <c r="FR36" s="94"/>
      <c r="FS36" s="94"/>
      <c r="FT36" s="94"/>
      <c r="FU36" s="94"/>
      <c r="FV36" s="94"/>
      <c r="FW36" s="94"/>
      <c r="FX36" s="94"/>
      <c r="FY36" s="94"/>
      <c r="FZ36" s="94"/>
      <c r="GA36" s="94"/>
      <c r="GB36" s="94"/>
      <c r="GC36" s="94"/>
      <c r="GD36" s="94"/>
      <c r="GE36" s="94"/>
      <c r="GF36" s="95"/>
      <c r="GG36" s="93">
        <f>データ!BM11</f>
        <v>951.7</v>
      </c>
      <c r="GH36" s="94"/>
      <c r="GI36" s="94"/>
      <c r="GJ36" s="94"/>
      <c r="GK36" s="94"/>
      <c r="GL36" s="94"/>
      <c r="GM36" s="94"/>
      <c r="GN36" s="94"/>
      <c r="GO36" s="94"/>
      <c r="GP36" s="94"/>
      <c r="GQ36" s="94"/>
      <c r="GR36" s="94"/>
      <c r="GS36" s="94"/>
      <c r="GT36" s="94"/>
      <c r="GU36" s="94"/>
      <c r="GV36" s="94"/>
      <c r="GW36" s="94"/>
      <c r="GX36" s="94"/>
      <c r="GY36" s="95"/>
      <c r="GZ36" s="93">
        <f>データ!BN11</f>
        <v>549.29999999999995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24338.5</v>
      </c>
      <c r="MW36" s="94"/>
      <c r="MX36" s="94"/>
      <c r="MY36" s="94"/>
      <c r="MZ36" s="94"/>
      <c r="NA36" s="94"/>
      <c r="NB36" s="94"/>
      <c r="NC36" s="94"/>
      <c r="ND36" s="94"/>
      <c r="NE36" s="94"/>
      <c r="NF36" s="94"/>
      <c r="NG36" s="94"/>
      <c r="NH36" s="94"/>
      <c r="NI36" s="94"/>
      <c r="NJ36" s="94"/>
      <c r="NK36" s="94"/>
      <c r="NL36" s="94"/>
      <c r="NM36" s="94"/>
      <c r="NN36" s="95"/>
      <c r="NO36" s="93">
        <f>データ!CG11</f>
        <v>25097.8</v>
      </c>
      <c r="NP36" s="94"/>
      <c r="NQ36" s="94"/>
      <c r="NR36" s="94"/>
      <c r="NS36" s="94"/>
      <c r="NT36" s="94"/>
      <c r="NU36" s="94"/>
      <c r="NV36" s="94"/>
      <c r="NW36" s="94"/>
      <c r="NX36" s="94"/>
      <c r="NY36" s="94"/>
      <c r="NZ36" s="94"/>
      <c r="OA36" s="94"/>
      <c r="OB36" s="94"/>
      <c r="OC36" s="94"/>
      <c r="OD36" s="94"/>
      <c r="OE36" s="94"/>
      <c r="OF36" s="94"/>
      <c r="OG36" s="95"/>
      <c r="OH36" s="93">
        <f>データ!CH11</f>
        <v>38082.400000000001</v>
      </c>
      <c r="OI36" s="94"/>
      <c r="OJ36" s="94"/>
      <c r="OK36" s="94"/>
      <c r="OL36" s="94"/>
      <c r="OM36" s="94"/>
      <c r="ON36" s="94"/>
      <c r="OO36" s="94"/>
      <c r="OP36" s="94"/>
      <c r="OQ36" s="94"/>
      <c r="OR36" s="94"/>
      <c r="OS36" s="94"/>
      <c r="OT36" s="94"/>
      <c r="OU36" s="94"/>
      <c r="OV36" s="94"/>
      <c r="OW36" s="94"/>
      <c r="OX36" s="94"/>
      <c r="OY36" s="94"/>
      <c r="OZ36" s="95"/>
      <c r="PA36" s="93">
        <f>データ!CI11</f>
        <v>29603.9</v>
      </c>
      <c r="PB36" s="94"/>
      <c r="PC36" s="94"/>
      <c r="PD36" s="94"/>
      <c r="PE36" s="94"/>
      <c r="PF36" s="94"/>
      <c r="PG36" s="94"/>
      <c r="PH36" s="94"/>
      <c r="PI36" s="94"/>
      <c r="PJ36" s="94"/>
      <c r="PK36" s="94"/>
      <c r="PL36" s="94"/>
      <c r="PM36" s="94"/>
      <c r="PN36" s="94"/>
      <c r="PO36" s="94"/>
      <c r="PP36" s="94"/>
      <c r="PQ36" s="94"/>
      <c r="PR36" s="94"/>
      <c r="PS36" s="95"/>
      <c r="PT36" s="93">
        <f>データ!CJ11</f>
        <v>38166.199999999997</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62429</v>
      </c>
      <c r="RH36" s="124"/>
      <c r="RI36" s="124"/>
      <c r="RJ36" s="124"/>
      <c r="RK36" s="124"/>
      <c r="RL36" s="124"/>
      <c r="RM36" s="124"/>
      <c r="RN36" s="124"/>
      <c r="RO36" s="124"/>
      <c r="RP36" s="124"/>
      <c r="RQ36" s="124"/>
      <c r="RR36" s="124"/>
      <c r="RS36" s="124"/>
      <c r="RT36" s="124"/>
      <c r="RU36" s="124"/>
      <c r="RV36" s="124"/>
      <c r="RW36" s="124"/>
      <c r="RX36" s="124"/>
      <c r="RY36" s="125"/>
      <c r="RZ36" s="123">
        <f>データ!CQ11</f>
        <v>64099</v>
      </c>
      <c r="SA36" s="124"/>
      <c r="SB36" s="124"/>
      <c r="SC36" s="124"/>
      <c r="SD36" s="124"/>
      <c r="SE36" s="124"/>
      <c r="SF36" s="124"/>
      <c r="SG36" s="124"/>
      <c r="SH36" s="124"/>
      <c r="SI36" s="124"/>
      <c r="SJ36" s="124"/>
      <c r="SK36" s="124"/>
      <c r="SL36" s="124"/>
      <c r="SM36" s="124"/>
      <c r="SN36" s="124"/>
      <c r="SO36" s="124"/>
      <c r="SP36" s="124"/>
      <c r="SQ36" s="124"/>
      <c r="SR36" s="125"/>
      <c r="SS36" s="123">
        <f>データ!CR11</f>
        <v>38283</v>
      </c>
      <c r="ST36" s="124"/>
      <c r="SU36" s="124"/>
      <c r="SV36" s="124"/>
      <c r="SW36" s="124"/>
      <c r="SX36" s="124"/>
      <c r="SY36" s="124"/>
      <c r="SZ36" s="124"/>
      <c r="TA36" s="124"/>
      <c r="TB36" s="124"/>
      <c r="TC36" s="124"/>
      <c r="TD36" s="124"/>
      <c r="TE36" s="124"/>
      <c r="TF36" s="124"/>
      <c r="TG36" s="124"/>
      <c r="TH36" s="124"/>
      <c r="TI36" s="124"/>
      <c r="TJ36" s="124"/>
      <c r="TK36" s="125"/>
      <c r="TL36" s="123">
        <f>データ!CS11</f>
        <v>55280</v>
      </c>
      <c r="TM36" s="124"/>
      <c r="TN36" s="124"/>
      <c r="TO36" s="124"/>
      <c r="TP36" s="124"/>
      <c r="TQ36" s="124"/>
      <c r="TR36" s="124"/>
      <c r="TS36" s="124"/>
      <c r="TT36" s="124"/>
      <c r="TU36" s="124"/>
      <c r="TV36" s="124"/>
      <c r="TW36" s="124"/>
      <c r="TX36" s="124"/>
      <c r="TY36" s="124"/>
      <c r="TZ36" s="124"/>
      <c r="UA36" s="124"/>
      <c r="UB36" s="124"/>
      <c r="UC36" s="124"/>
      <c r="UD36" s="125"/>
      <c r="UE36" s="123">
        <f>データ!CT11</f>
        <v>38815</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89"/>
      <c r="VE36" s="190"/>
      <c r="VF36" s="190"/>
      <c r="VG36" s="190"/>
      <c r="VH36" s="190"/>
      <c r="VI36" s="190"/>
      <c r="VJ36" s="191"/>
    </row>
    <row r="37" spans="1:582" ht="14.25" customHeight="1" x14ac:dyDescent="0.15">
      <c r="A37" s="1"/>
      <c r="B37" s="11"/>
      <c r="C37" s="12"/>
      <c r="D37" s="12"/>
      <c r="E37" s="12"/>
      <c r="F37" s="89" t="s">
        <v>32</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89"/>
      <c r="VE37" s="190"/>
      <c r="VF37" s="190"/>
      <c r="VG37" s="190"/>
      <c r="VH37" s="190"/>
      <c r="VI37" s="190"/>
      <c r="VJ37" s="191"/>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89"/>
      <c r="VE38" s="190"/>
      <c r="VF38" s="190"/>
      <c r="VG38" s="190"/>
      <c r="VH38" s="190"/>
      <c r="VI38" s="190"/>
      <c r="VJ38" s="191"/>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92"/>
      <c r="VE39" s="193"/>
      <c r="VF39" s="193"/>
      <c r="VG39" s="193"/>
      <c r="VH39" s="193"/>
      <c r="VI39" s="193"/>
      <c r="VJ39" s="194"/>
    </row>
    <row r="40" spans="1:582" ht="29.45" customHeight="1" x14ac:dyDescent="0.15">
      <c r="A40" s="1"/>
      <c r="B40" s="112" t="s">
        <v>33</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34</v>
      </c>
      <c r="VE40" s="107"/>
      <c r="VF40" s="107"/>
      <c r="VG40" s="107"/>
      <c r="VH40" s="107"/>
      <c r="VI40" s="107"/>
      <c r="VJ40" s="10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0" t="s">
        <v>271</v>
      </c>
      <c r="VE41" s="101"/>
      <c r="VF41" s="101"/>
      <c r="VG41" s="101"/>
      <c r="VH41" s="101"/>
      <c r="VI41" s="101"/>
      <c r="VJ41" s="102"/>
    </row>
    <row r="42" spans="1:582" ht="29.45" customHeight="1" x14ac:dyDescent="0.15">
      <c r="A42" s="1"/>
      <c r="B42" s="118" t="s">
        <v>35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36</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3">
        <f>データ!DA11</f>
        <v>12.8</v>
      </c>
      <c r="U56" s="94"/>
      <c r="V56" s="94"/>
      <c r="W56" s="94"/>
      <c r="X56" s="94"/>
      <c r="Y56" s="94"/>
      <c r="Z56" s="94"/>
      <c r="AA56" s="94"/>
      <c r="AB56" s="94"/>
      <c r="AC56" s="94"/>
      <c r="AD56" s="94"/>
      <c r="AE56" s="94"/>
      <c r="AF56" s="94"/>
      <c r="AG56" s="94"/>
      <c r="AH56" s="94"/>
      <c r="AI56" s="94"/>
      <c r="AJ56" s="94"/>
      <c r="AK56" s="94"/>
      <c r="AL56" s="95"/>
      <c r="AM56" s="93">
        <f>データ!DB11</f>
        <v>13.7</v>
      </c>
      <c r="AN56" s="94"/>
      <c r="AO56" s="94"/>
      <c r="AP56" s="94"/>
      <c r="AQ56" s="94"/>
      <c r="AR56" s="94"/>
      <c r="AS56" s="94"/>
      <c r="AT56" s="94"/>
      <c r="AU56" s="94"/>
      <c r="AV56" s="94"/>
      <c r="AW56" s="94"/>
      <c r="AX56" s="94"/>
      <c r="AY56" s="94"/>
      <c r="AZ56" s="94"/>
      <c r="BA56" s="94"/>
      <c r="BB56" s="94"/>
      <c r="BC56" s="94"/>
      <c r="BD56" s="94"/>
      <c r="BE56" s="95"/>
      <c r="BF56" s="93">
        <f>データ!DC11</f>
        <v>11.1</v>
      </c>
      <c r="BG56" s="94"/>
      <c r="BH56" s="94"/>
      <c r="BI56" s="94"/>
      <c r="BJ56" s="94"/>
      <c r="BK56" s="94"/>
      <c r="BL56" s="94"/>
      <c r="BM56" s="94"/>
      <c r="BN56" s="94"/>
      <c r="BO56" s="94"/>
      <c r="BP56" s="94"/>
      <c r="BQ56" s="94"/>
      <c r="BR56" s="94"/>
      <c r="BS56" s="94"/>
      <c r="BT56" s="94"/>
      <c r="BU56" s="94"/>
      <c r="BV56" s="94"/>
      <c r="BW56" s="94"/>
      <c r="BX56" s="95"/>
      <c r="BY56" s="93">
        <f>データ!DD11</f>
        <v>13.5</v>
      </c>
      <c r="BZ56" s="94"/>
      <c r="CA56" s="94"/>
      <c r="CB56" s="94"/>
      <c r="CC56" s="94"/>
      <c r="CD56" s="94"/>
      <c r="CE56" s="94"/>
      <c r="CF56" s="94"/>
      <c r="CG56" s="94"/>
      <c r="CH56" s="94"/>
      <c r="CI56" s="94"/>
      <c r="CJ56" s="94"/>
      <c r="CK56" s="94"/>
      <c r="CL56" s="94"/>
      <c r="CM56" s="94"/>
      <c r="CN56" s="94"/>
      <c r="CO56" s="94"/>
      <c r="CP56" s="94"/>
      <c r="CQ56" s="95"/>
      <c r="CR56" s="93">
        <f>データ!DE11</f>
        <v>11.9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12.8</v>
      </c>
      <c r="RM56" s="92"/>
      <c r="RN56" s="92"/>
      <c r="RO56" s="92"/>
      <c r="RP56" s="92"/>
      <c r="RQ56" s="92"/>
      <c r="RR56" s="92"/>
      <c r="RS56" s="92"/>
      <c r="RT56" s="92"/>
      <c r="RU56" s="92"/>
      <c r="RV56" s="92"/>
      <c r="RW56" s="92"/>
      <c r="RX56" s="92"/>
      <c r="RY56" s="92"/>
      <c r="RZ56" s="92"/>
      <c r="SA56" s="92"/>
      <c r="SB56" s="92"/>
      <c r="SC56" s="92">
        <f>データ!KX11</f>
        <v>13.7</v>
      </c>
      <c r="SD56" s="92"/>
      <c r="SE56" s="92"/>
      <c r="SF56" s="92"/>
      <c r="SG56" s="92"/>
      <c r="SH56" s="92"/>
      <c r="SI56" s="92"/>
      <c r="SJ56" s="92"/>
      <c r="SK56" s="92"/>
      <c r="SL56" s="92"/>
      <c r="SM56" s="92"/>
      <c r="SN56" s="92"/>
      <c r="SO56" s="92"/>
      <c r="SP56" s="92"/>
      <c r="SQ56" s="92"/>
      <c r="SR56" s="92"/>
      <c r="SS56" s="92"/>
      <c r="ST56" s="92">
        <f>データ!KY11</f>
        <v>11.1</v>
      </c>
      <c r="SU56" s="92"/>
      <c r="SV56" s="92"/>
      <c r="SW56" s="92"/>
      <c r="SX56" s="92"/>
      <c r="SY56" s="92"/>
      <c r="SZ56" s="92"/>
      <c r="TA56" s="92"/>
      <c r="TB56" s="92"/>
      <c r="TC56" s="92"/>
      <c r="TD56" s="92"/>
      <c r="TE56" s="92"/>
      <c r="TF56" s="92"/>
      <c r="TG56" s="92"/>
      <c r="TH56" s="92"/>
      <c r="TI56" s="92"/>
      <c r="TJ56" s="92"/>
      <c r="TK56" s="92">
        <f>データ!KZ11</f>
        <v>13.5</v>
      </c>
      <c r="TL56" s="92"/>
      <c r="TM56" s="92"/>
      <c r="TN56" s="92"/>
      <c r="TO56" s="92"/>
      <c r="TP56" s="92"/>
      <c r="TQ56" s="92"/>
      <c r="TR56" s="92"/>
      <c r="TS56" s="92"/>
      <c r="TT56" s="92"/>
      <c r="TU56" s="92"/>
      <c r="TV56" s="92"/>
      <c r="TW56" s="92"/>
      <c r="TX56" s="92"/>
      <c r="TY56" s="92"/>
      <c r="TZ56" s="92"/>
      <c r="UA56" s="92"/>
      <c r="UB56" s="92">
        <f>データ!LA11</f>
        <v>11.9</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15">
      <c r="A57" s="1"/>
      <c r="B57" s="28"/>
      <c r="C57" s="1"/>
      <c r="D57" s="1"/>
      <c r="E57" s="1"/>
      <c r="F57" s="1"/>
      <c r="G57" s="1"/>
      <c r="H57" s="89" t="s">
        <v>32</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15">
      <c r="A71" s="1"/>
      <c r="B71" s="28"/>
      <c r="C71" s="1"/>
      <c r="D71" s="1"/>
      <c r="E71" s="1"/>
      <c r="F71" s="1"/>
      <c r="G71" s="1"/>
      <c r="H71" s="89" t="s">
        <v>37</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15">
      <c r="A72" s="1"/>
      <c r="B72" s="28"/>
      <c r="C72" s="1"/>
      <c r="D72" s="1"/>
      <c r="E72" s="1"/>
      <c r="F72" s="1"/>
      <c r="G72" s="1"/>
      <c r="H72" s="89" t="s">
        <v>32</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15">
      <c r="A86" s="1"/>
      <c r="B86" s="28"/>
      <c r="C86" s="1"/>
      <c r="D86" s="1"/>
      <c r="E86" s="1"/>
      <c r="F86" s="1"/>
      <c r="G86" s="1"/>
      <c r="H86" s="89" t="s">
        <v>38</v>
      </c>
      <c r="I86" s="90"/>
      <c r="J86" s="90"/>
      <c r="K86" s="90"/>
      <c r="L86" s="90"/>
      <c r="M86" s="90"/>
      <c r="N86" s="90"/>
      <c r="O86" s="90"/>
      <c r="P86" s="90"/>
      <c r="Q86" s="90"/>
      <c r="R86" s="90"/>
      <c r="S86" s="91"/>
      <c r="T86" s="93">
        <f>データ!DU11</f>
        <v>427.6</v>
      </c>
      <c r="U86" s="94"/>
      <c r="V86" s="94"/>
      <c r="W86" s="94"/>
      <c r="X86" s="94"/>
      <c r="Y86" s="94"/>
      <c r="Z86" s="94"/>
      <c r="AA86" s="94"/>
      <c r="AB86" s="94"/>
      <c r="AC86" s="94"/>
      <c r="AD86" s="94"/>
      <c r="AE86" s="94"/>
      <c r="AF86" s="94"/>
      <c r="AG86" s="94"/>
      <c r="AH86" s="94"/>
      <c r="AI86" s="94"/>
      <c r="AJ86" s="94"/>
      <c r="AK86" s="94"/>
      <c r="AL86" s="95"/>
      <c r="AM86" s="93">
        <f>データ!DV11</f>
        <v>361.3</v>
      </c>
      <c r="AN86" s="94"/>
      <c r="AO86" s="94"/>
      <c r="AP86" s="94"/>
      <c r="AQ86" s="94"/>
      <c r="AR86" s="94"/>
      <c r="AS86" s="94"/>
      <c r="AT86" s="94"/>
      <c r="AU86" s="94"/>
      <c r="AV86" s="94"/>
      <c r="AW86" s="94"/>
      <c r="AX86" s="94"/>
      <c r="AY86" s="94"/>
      <c r="AZ86" s="94"/>
      <c r="BA86" s="94"/>
      <c r="BB86" s="94"/>
      <c r="BC86" s="94"/>
      <c r="BD86" s="94"/>
      <c r="BE86" s="95"/>
      <c r="BF86" s="93">
        <f>データ!DW11</f>
        <v>405.2</v>
      </c>
      <c r="BG86" s="94"/>
      <c r="BH86" s="94"/>
      <c r="BI86" s="94"/>
      <c r="BJ86" s="94"/>
      <c r="BK86" s="94"/>
      <c r="BL86" s="94"/>
      <c r="BM86" s="94"/>
      <c r="BN86" s="94"/>
      <c r="BO86" s="94"/>
      <c r="BP86" s="94"/>
      <c r="BQ86" s="94"/>
      <c r="BR86" s="94"/>
      <c r="BS86" s="94"/>
      <c r="BT86" s="94"/>
      <c r="BU86" s="94"/>
      <c r="BV86" s="94"/>
      <c r="BW86" s="94"/>
      <c r="BX86" s="95"/>
      <c r="BY86" s="93">
        <f>データ!DX11</f>
        <v>295.5</v>
      </c>
      <c r="BZ86" s="94"/>
      <c r="CA86" s="94"/>
      <c r="CB86" s="94"/>
      <c r="CC86" s="94"/>
      <c r="CD86" s="94"/>
      <c r="CE86" s="94"/>
      <c r="CF86" s="94"/>
      <c r="CG86" s="94"/>
      <c r="CH86" s="94"/>
      <c r="CI86" s="94"/>
      <c r="CJ86" s="94"/>
      <c r="CK86" s="94"/>
      <c r="CL86" s="94"/>
      <c r="CM86" s="94"/>
      <c r="CN86" s="94"/>
      <c r="CO86" s="94"/>
      <c r="CP86" s="94"/>
      <c r="CQ86" s="95"/>
      <c r="CR86" s="93">
        <f>データ!DY11</f>
        <v>294</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38</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f>データ!LQ11</f>
        <v>427.6</v>
      </c>
      <c r="RM86" s="92"/>
      <c r="RN86" s="92"/>
      <c r="RO86" s="92"/>
      <c r="RP86" s="92"/>
      <c r="RQ86" s="92"/>
      <c r="RR86" s="92"/>
      <c r="RS86" s="92"/>
      <c r="RT86" s="92"/>
      <c r="RU86" s="92"/>
      <c r="RV86" s="92"/>
      <c r="RW86" s="92"/>
      <c r="RX86" s="92"/>
      <c r="RY86" s="92"/>
      <c r="RZ86" s="92"/>
      <c r="SA86" s="92"/>
      <c r="SB86" s="92"/>
      <c r="SC86" s="92">
        <f>データ!LR11</f>
        <v>361.3</v>
      </c>
      <c r="SD86" s="92"/>
      <c r="SE86" s="92"/>
      <c r="SF86" s="92"/>
      <c r="SG86" s="92"/>
      <c r="SH86" s="92"/>
      <c r="SI86" s="92"/>
      <c r="SJ86" s="92"/>
      <c r="SK86" s="92"/>
      <c r="SL86" s="92"/>
      <c r="SM86" s="92"/>
      <c r="SN86" s="92"/>
      <c r="SO86" s="92"/>
      <c r="SP86" s="92"/>
      <c r="SQ86" s="92"/>
      <c r="SR86" s="92"/>
      <c r="SS86" s="92"/>
      <c r="ST86" s="92">
        <f>データ!LS11</f>
        <v>405.2</v>
      </c>
      <c r="SU86" s="92"/>
      <c r="SV86" s="92"/>
      <c r="SW86" s="92"/>
      <c r="SX86" s="92"/>
      <c r="SY86" s="92"/>
      <c r="SZ86" s="92"/>
      <c r="TA86" s="92"/>
      <c r="TB86" s="92"/>
      <c r="TC86" s="92"/>
      <c r="TD86" s="92"/>
      <c r="TE86" s="92"/>
      <c r="TF86" s="92"/>
      <c r="TG86" s="92"/>
      <c r="TH86" s="92"/>
      <c r="TI86" s="92"/>
      <c r="TJ86" s="92"/>
      <c r="TK86" s="92">
        <f>データ!LT11</f>
        <v>295.5</v>
      </c>
      <c r="TL86" s="92"/>
      <c r="TM86" s="92"/>
      <c r="TN86" s="92"/>
      <c r="TO86" s="92"/>
      <c r="TP86" s="92"/>
      <c r="TQ86" s="92"/>
      <c r="TR86" s="92"/>
      <c r="TS86" s="92"/>
      <c r="TT86" s="92"/>
      <c r="TU86" s="92"/>
      <c r="TV86" s="92"/>
      <c r="TW86" s="92"/>
      <c r="TX86" s="92"/>
      <c r="TY86" s="92"/>
      <c r="TZ86" s="92"/>
      <c r="UA86" s="92"/>
      <c r="UB86" s="92">
        <f>データ!LU11</f>
        <v>294</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15">
      <c r="A87" s="1"/>
      <c r="B87" s="28"/>
      <c r="C87" s="1"/>
      <c r="D87" s="1"/>
      <c r="E87" s="1"/>
      <c r="F87" s="1"/>
      <c r="G87" s="1"/>
      <c r="H87" s="89" t="s">
        <v>32</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40</v>
      </c>
      <c r="VE98" s="107"/>
      <c r="VF98" s="107"/>
      <c r="VG98" s="107"/>
      <c r="VH98" s="107"/>
      <c r="VI98" s="107"/>
      <c r="VJ98" s="108"/>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272</v>
      </c>
      <c r="VE100" s="101"/>
      <c r="VF100" s="101"/>
      <c r="VG100" s="101"/>
      <c r="VH100" s="101"/>
      <c r="VI100" s="101"/>
      <c r="VJ100" s="102"/>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41</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15">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65.3</v>
      </c>
      <c r="U117" s="94"/>
      <c r="V117" s="94"/>
      <c r="W117" s="94"/>
      <c r="X117" s="94"/>
      <c r="Y117" s="94"/>
      <c r="Z117" s="94"/>
      <c r="AA117" s="94"/>
      <c r="AB117" s="94"/>
      <c r="AC117" s="94"/>
      <c r="AD117" s="94"/>
      <c r="AE117" s="94"/>
      <c r="AF117" s="94"/>
      <c r="AG117" s="94"/>
      <c r="AH117" s="94"/>
      <c r="AI117" s="94"/>
      <c r="AJ117" s="94"/>
      <c r="AK117" s="94"/>
      <c r="AL117" s="95"/>
      <c r="AM117" s="93">
        <f>データ!EP11</f>
        <v>72</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42</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65.3</v>
      </c>
      <c r="RM117" s="92"/>
      <c r="RN117" s="92"/>
      <c r="RO117" s="92"/>
      <c r="RP117" s="92"/>
      <c r="RQ117" s="92"/>
      <c r="RR117" s="92"/>
      <c r="RS117" s="92"/>
      <c r="RT117" s="92"/>
      <c r="RU117" s="92"/>
      <c r="RV117" s="92"/>
      <c r="RW117" s="92"/>
      <c r="RX117" s="92"/>
      <c r="RY117" s="92"/>
      <c r="RZ117" s="92"/>
      <c r="SA117" s="92"/>
      <c r="SB117" s="92"/>
      <c r="SC117" s="92">
        <f>データ!ML11</f>
        <v>72</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15">
      <c r="A118" s="1"/>
      <c r="B118" s="28"/>
      <c r="C118" s="1"/>
      <c r="D118" s="1"/>
      <c r="E118" s="1"/>
      <c r="F118" s="1"/>
      <c r="G118" s="1"/>
      <c r="H118" s="89" t="s">
        <v>32</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15">
      <c r="A122" s="1"/>
      <c r="B122" s="88" t="s">
        <v>43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（最大出力合計1,500kW）</v>
      </c>
      <c r="D126" s="2" t="str">
        <f>データ!EX9</f>
        <v>（最大出力合計-kW）</v>
      </c>
      <c r="E126" s="2" t="str">
        <f>データ!GW9</f>
        <v>（最大出力合計-kW）</v>
      </c>
      <c r="F126" s="2" t="str">
        <f>データ!IV9</f>
        <v>（最大出力合計-kW）</v>
      </c>
      <c r="G126" s="2" t="str">
        <f>データ!KU9</f>
        <v>（最大出力合計1,500kW）</v>
      </c>
    </row>
  </sheetData>
  <sheetProtection algorithmName="SHA-512" hashValue="bEVgEAv+q3T3ANZC9EFQtcPs43g6jDGbKbIjWaiygPz5yU20lIL5RCwwD0Tfn2q53imX9E8aLGiEu06c3TkJ6g==" saltValue="eq5taz7e6oCLd5tYCYsHx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84</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84</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85</v>
      </c>
      <c r="MV4" s="38"/>
      <c r="MW4" s="38"/>
      <c r="MX4" s="41"/>
      <c r="MY4" s="37" t="s">
        <v>86</v>
      </c>
      <c r="MZ4" s="38"/>
      <c r="NA4" s="38"/>
      <c r="NB4" s="41"/>
      <c r="NC4" s="37" t="s">
        <v>48</v>
      </c>
      <c r="ND4" s="38"/>
      <c r="NE4" s="38"/>
      <c r="NF4" s="41"/>
      <c r="NG4" s="37" t="s">
        <v>87</v>
      </c>
      <c r="NH4" s="38"/>
      <c r="NI4" s="38"/>
      <c r="NJ4" s="41"/>
    </row>
    <row r="5" spans="1:374" x14ac:dyDescent="0.15">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15</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67.5" x14ac:dyDescent="0.15">
      <c r="A6" s="33" t="s">
        <v>127</v>
      </c>
      <c r="B6" s="48" t="str">
        <f>B7</f>
        <v>2023</v>
      </c>
      <c r="C6" s="48" t="str">
        <f t="shared" ref="C6:AX6" si="6">C7</f>
        <v>313891</v>
      </c>
      <c r="D6" s="48" t="str">
        <f t="shared" si="6"/>
        <v>47</v>
      </c>
      <c r="E6" s="48" t="str">
        <f t="shared" si="6"/>
        <v>04</v>
      </c>
      <c r="F6" s="48" t="str">
        <f t="shared" si="6"/>
        <v>0</v>
      </c>
      <c r="G6" s="48" t="str">
        <f t="shared" si="6"/>
        <v>000</v>
      </c>
      <c r="H6" s="48" t="str">
        <f t="shared" si="6"/>
        <v>鳥取県　南部町</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令和16年4月30日　南部町大規模太陽光発電施設</v>
      </c>
      <c r="S6" s="52" t="str">
        <f t="shared" si="6"/>
        <v>令和16年4月30日　南部町大規模太陽光発電施設</v>
      </c>
      <c r="T6" s="48" t="str">
        <f t="shared" si="6"/>
        <v>無</v>
      </c>
      <c r="U6" s="52" t="str">
        <f t="shared" si="6"/>
        <v>中国電力株式会社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1684</v>
      </c>
      <c r="AM6" s="50">
        <f t="shared" si="6"/>
        <v>1799</v>
      </c>
      <c r="AN6" s="50">
        <f t="shared" si="6"/>
        <v>1456</v>
      </c>
      <c r="AO6" s="50">
        <f t="shared" si="6"/>
        <v>1780</v>
      </c>
      <c r="AP6" s="50">
        <f t="shared" si="6"/>
        <v>1570</v>
      </c>
      <c r="AQ6" s="50">
        <f t="shared" si="6"/>
        <v>1684</v>
      </c>
      <c r="AR6" s="50">
        <f t="shared" si="6"/>
        <v>1799</v>
      </c>
      <c r="AS6" s="50">
        <f t="shared" si="6"/>
        <v>1456</v>
      </c>
      <c r="AT6" s="50">
        <f t="shared" si="6"/>
        <v>1780</v>
      </c>
      <c r="AU6" s="50">
        <f t="shared" si="6"/>
        <v>1570</v>
      </c>
      <c r="AV6" s="50" t="str">
        <f t="shared" si="6"/>
        <v>-</v>
      </c>
      <c r="AW6" s="50">
        <f t="shared" si="6"/>
        <v>62787</v>
      </c>
      <c r="AX6" s="50">
        <f t="shared" si="6"/>
        <v>62787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128</v>
      </c>
      <c r="C7" s="58" t="s">
        <v>129</v>
      </c>
      <c r="D7" s="58" t="s">
        <v>130</v>
      </c>
      <c r="E7" s="58" t="s">
        <v>131</v>
      </c>
      <c r="F7" s="58" t="s">
        <v>132</v>
      </c>
      <c r="G7" s="58" t="s">
        <v>133</v>
      </c>
      <c r="H7" s="58" t="s">
        <v>134</v>
      </c>
      <c r="I7" s="58" t="s">
        <v>135</v>
      </c>
      <c r="J7" s="58" t="s">
        <v>136</v>
      </c>
      <c r="K7" s="58" t="s">
        <v>137</v>
      </c>
      <c r="L7" s="59" t="s">
        <v>138</v>
      </c>
      <c r="M7" s="60" t="s">
        <v>139</v>
      </c>
      <c r="N7" s="60" t="s">
        <v>139</v>
      </c>
      <c r="O7" s="61" t="s">
        <v>139</v>
      </c>
      <c r="P7" s="61">
        <v>1</v>
      </c>
      <c r="Q7" s="61" t="s">
        <v>139</v>
      </c>
      <c r="R7" s="62" t="s">
        <v>140</v>
      </c>
      <c r="S7" s="62" t="s">
        <v>140</v>
      </c>
      <c r="T7" s="63" t="s">
        <v>141</v>
      </c>
      <c r="U7" s="62" t="s">
        <v>142</v>
      </c>
      <c r="V7" s="59" t="s">
        <v>139</v>
      </c>
      <c r="W7" s="61" t="s">
        <v>139</v>
      </c>
      <c r="X7" s="61" t="s">
        <v>139</v>
      </c>
      <c r="Y7" s="61" t="s">
        <v>139</v>
      </c>
      <c r="Z7" s="61" t="s">
        <v>139</v>
      </c>
      <c r="AA7" s="61" t="s">
        <v>139</v>
      </c>
      <c r="AB7" s="61" t="s">
        <v>139</v>
      </c>
      <c r="AC7" s="61" t="s">
        <v>139</v>
      </c>
      <c r="AD7" s="61" t="s">
        <v>139</v>
      </c>
      <c r="AE7" s="61" t="s">
        <v>139</v>
      </c>
      <c r="AF7" s="61" t="s">
        <v>139</v>
      </c>
      <c r="AG7" s="61" t="s">
        <v>139</v>
      </c>
      <c r="AH7" s="61" t="s">
        <v>139</v>
      </c>
      <c r="AI7" s="61" t="s">
        <v>139</v>
      </c>
      <c r="AJ7" s="61" t="s">
        <v>139</v>
      </c>
      <c r="AK7" s="61" t="s">
        <v>139</v>
      </c>
      <c r="AL7" s="61">
        <v>1684</v>
      </c>
      <c r="AM7" s="61">
        <v>1799</v>
      </c>
      <c r="AN7" s="61">
        <v>1456</v>
      </c>
      <c r="AO7" s="61">
        <v>1780</v>
      </c>
      <c r="AP7" s="61">
        <v>1570</v>
      </c>
      <c r="AQ7" s="61">
        <v>1684</v>
      </c>
      <c r="AR7" s="61">
        <v>1799</v>
      </c>
      <c r="AS7" s="61">
        <v>1456</v>
      </c>
      <c r="AT7" s="61">
        <v>1780</v>
      </c>
      <c r="AU7" s="61">
        <v>1570</v>
      </c>
      <c r="AV7" s="61" t="s">
        <v>139</v>
      </c>
      <c r="AW7" s="61">
        <v>62787</v>
      </c>
      <c r="AX7" s="61">
        <v>62787</v>
      </c>
      <c r="AY7" s="64">
        <v>179.9</v>
      </c>
      <c r="AZ7" s="64">
        <v>176.3</v>
      </c>
      <c r="BA7" s="64">
        <v>115.5</v>
      </c>
      <c r="BB7" s="64">
        <v>148.6</v>
      </c>
      <c r="BC7" s="64">
        <v>115.3</v>
      </c>
      <c r="BD7" s="64">
        <v>134.69999999999999</v>
      </c>
      <c r="BE7" s="64">
        <v>141.80000000000001</v>
      </c>
      <c r="BF7" s="64">
        <v>138.19999999999999</v>
      </c>
      <c r="BG7" s="64">
        <v>135</v>
      </c>
      <c r="BH7" s="64">
        <v>136.6</v>
      </c>
      <c r="BI7" s="64">
        <v>100</v>
      </c>
      <c r="BJ7" s="64">
        <v>779</v>
      </c>
      <c r="BK7" s="64">
        <v>760.4</v>
      </c>
      <c r="BL7" s="64">
        <v>397.8</v>
      </c>
      <c r="BM7" s="64">
        <v>951.7</v>
      </c>
      <c r="BN7" s="64">
        <v>549.29999999999995</v>
      </c>
      <c r="BO7" s="64">
        <v>253.6</v>
      </c>
      <c r="BP7" s="64">
        <v>238</v>
      </c>
      <c r="BQ7" s="64">
        <v>227.5</v>
      </c>
      <c r="BR7" s="64">
        <v>238.5</v>
      </c>
      <c r="BS7" s="64">
        <v>235</v>
      </c>
      <c r="BT7" s="64">
        <v>100</v>
      </c>
      <c r="BU7" s="64" t="s">
        <v>139</v>
      </c>
      <c r="BV7" s="64" t="s">
        <v>139</v>
      </c>
      <c r="BW7" s="64" t="s">
        <v>139</v>
      </c>
      <c r="BX7" s="64" t="s">
        <v>139</v>
      </c>
      <c r="BY7" s="64" t="s">
        <v>139</v>
      </c>
      <c r="BZ7" s="64" t="s">
        <v>139</v>
      </c>
      <c r="CA7" s="64" t="s">
        <v>139</v>
      </c>
      <c r="CB7" s="64" t="s">
        <v>139</v>
      </c>
      <c r="CC7" s="64" t="s">
        <v>139</v>
      </c>
      <c r="CD7" s="64" t="s">
        <v>139</v>
      </c>
      <c r="CE7" s="64" t="s">
        <v>139</v>
      </c>
      <c r="CF7" s="64">
        <v>24338.5</v>
      </c>
      <c r="CG7" s="64">
        <v>25097.8</v>
      </c>
      <c r="CH7" s="64">
        <v>38082.400000000001</v>
      </c>
      <c r="CI7" s="64">
        <v>29603.9</v>
      </c>
      <c r="CJ7" s="64">
        <v>38166.199999999997</v>
      </c>
      <c r="CK7" s="64">
        <v>19066.3</v>
      </c>
      <c r="CL7" s="64">
        <v>18998.7</v>
      </c>
      <c r="CM7" s="64">
        <v>17544.5</v>
      </c>
      <c r="CN7" s="64">
        <v>19886.599999999999</v>
      </c>
      <c r="CO7" s="64">
        <v>23723.7</v>
      </c>
      <c r="CP7" s="61">
        <v>62429</v>
      </c>
      <c r="CQ7" s="61">
        <v>64099</v>
      </c>
      <c r="CR7" s="61">
        <v>38283</v>
      </c>
      <c r="CS7" s="61">
        <v>55280</v>
      </c>
      <c r="CT7" s="61">
        <v>38815</v>
      </c>
      <c r="CU7" s="61">
        <v>33434</v>
      </c>
      <c r="CV7" s="61">
        <v>36820</v>
      </c>
      <c r="CW7" s="61">
        <v>35532</v>
      </c>
      <c r="CX7" s="61">
        <v>36111</v>
      </c>
      <c r="CY7" s="61">
        <v>39983</v>
      </c>
      <c r="CZ7" s="61">
        <v>1500</v>
      </c>
      <c r="DA7" s="64">
        <v>12.8</v>
      </c>
      <c r="DB7" s="64">
        <v>13.7</v>
      </c>
      <c r="DC7" s="64">
        <v>11.1</v>
      </c>
      <c r="DD7" s="64">
        <v>13.5</v>
      </c>
      <c r="DE7" s="64">
        <v>11.9</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427.6</v>
      </c>
      <c r="DV7" s="64">
        <v>361.3</v>
      </c>
      <c r="DW7" s="64">
        <v>405.2</v>
      </c>
      <c r="DX7" s="64">
        <v>295.5</v>
      </c>
      <c r="DY7" s="64">
        <v>294</v>
      </c>
      <c r="DZ7" s="64">
        <v>184.7</v>
      </c>
      <c r="EA7" s="64">
        <v>175.7</v>
      </c>
      <c r="EB7" s="64">
        <v>208.4</v>
      </c>
      <c r="EC7" s="64">
        <v>198.6</v>
      </c>
      <c r="ED7" s="64">
        <v>198</v>
      </c>
      <c r="EE7" s="64" t="s">
        <v>139</v>
      </c>
      <c r="EF7" s="64" t="s">
        <v>139</v>
      </c>
      <c r="EG7" s="64" t="s">
        <v>139</v>
      </c>
      <c r="EH7" s="64" t="s">
        <v>139</v>
      </c>
      <c r="EI7" s="64" t="s">
        <v>139</v>
      </c>
      <c r="EJ7" s="64" t="s">
        <v>139</v>
      </c>
      <c r="EK7" s="64" t="s">
        <v>139</v>
      </c>
      <c r="EL7" s="64" t="s">
        <v>139</v>
      </c>
      <c r="EM7" s="64" t="s">
        <v>139</v>
      </c>
      <c r="EN7" s="64" t="s">
        <v>139</v>
      </c>
      <c r="EO7" s="64">
        <v>65.3</v>
      </c>
      <c r="EP7" s="64">
        <v>72</v>
      </c>
      <c r="EQ7" s="64">
        <v>100</v>
      </c>
      <c r="ER7" s="64">
        <v>100</v>
      </c>
      <c r="ES7" s="64">
        <v>100</v>
      </c>
      <c r="ET7" s="64">
        <v>86.6</v>
      </c>
      <c r="EU7" s="64">
        <v>87.5</v>
      </c>
      <c r="EV7" s="64">
        <v>90.7</v>
      </c>
      <c r="EW7" s="64">
        <v>85</v>
      </c>
      <c r="EX7" s="64">
        <v>77.2</v>
      </c>
      <c r="EY7" s="61" t="s">
        <v>139</v>
      </c>
      <c r="EZ7" s="64" t="s">
        <v>139</v>
      </c>
      <c r="FA7" s="64" t="s">
        <v>139</v>
      </c>
      <c r="FB7" s="64" t="s">
        <v>139</v>
      </c>
      <c r="FC7" s="64" t="s">
        <v>139</v>
      </c>
      <c r="FD7" s="64" t="s">
        <v>139</v>
      </c>
      <c r="FE7" s="64">
        <v>60.4</v>
      </c>
      <c r="FF7" s="64">
        <v>54.1</v>
      </c>
      <c r="FG7" s="64">
        <v>58.1</v>
      </c>
      <c r="FH7" s="64">
        <v>55.4</v>
      </c>
      <c r="FI7" s="64">
        <v>46.1</v>
      </c>
      <c r="FJ7" s="64" t="s">
        <v>139</v>
      </c>
      <c r="FK7" s="64" t="s">
        <v>139</v>
      </c>
      <c r="FL7" s="64" t="s">
        <v>139</v>
      </c>
      <c r="FM7" s="64" t="s">
        <v>139</v>
      </c>
      <c r="FN7" s="64" t="s">
        <v>139</v>
      </c>
      <c r="FO7" s="64">
        <v>14.9</v>
      </c>
      <c r="FP7" s="64">
        <v>16.2</v>
      </c>
      <c r="FQ7" s="64">
        <v>5.6</v>
      </c>
      <c r="FR7" s="64">
        <v>7</v>
      </c>
      <c r="FS7" s="64">
        <v>35.700000000000003</v>
      </c>
      <c r="FT7" s="64" t="s">
        <v>139</v>
      </c>
      <c r="FU7" s="64" t="s">
        <v>139</v>
      </c>
      <c r="FV7" s="64" t="s">
        <v>139</v>
      </c>
      <c r="FW7" s="64" t="s">
        <v>139</v>
      </c>
      <c r="FX7" s="64" t="s">
        <v>139</v>
      </c>
      <c r="FY7" s="64">
        <v>314.5</v>
      </c>
      <c r="FZ7" s="64">
        <v>339.9</v>
      </c>
      <c r="GA7" s="64">
        <v>303.60000000000002</v>
      </c>
      <c r="GB7" s="64">
        <v>276.89999999999998</v>
      </c>
      <c r="GC7" s="64">
        <v>385.1</v>
      </c>
      <c r="GD7" s="64" t="s">
        <v>139</v>
      </c>
      <c r="GE7" s="64" t="s">
        <v>139</v>
      </c>
      <c r="GF7" s="64" t="s">
        <v>139</v>
      </c>
      <c r="GG7" s="64" t="s">
        <v>139</v>
      </c>
      <c r="GH7" s="64" t="s">
        <v>139</v>
      </c>
      <c r="GI7" s="64" t="s">
        <v>139</v>
      </c>
      <c r="GJ7" s="64" t="s">
        <v>139</v>
      </c>
      <c r="GK7" s="64" t="s">
        <v>139</v>
      </c>
      <c r="GL7" s="64" t="s">
        <v>139</v>
      </c>
      <c r="GM7" s="64" t="s">
        <v>139</v>
      </c>
      <c r="GN7" s="64" t="s">
        <v>139</v>
      </c>
      <c r="GO7" s="64" t="s">
        <v>139</v>
      </c>
      <c r="GP7" s="64" t="s">
        <v>139</v>
      </c>
      <c r="GQ7" s="64" t="s">
        <v>139</v>
      </c>
      <c r="GR7" s="64" t="s">
        <v>139</v>
      </c>
      <c r="GS7" s="64">
        <v>96</v>
      </c>
      <c r="GT7" s="64">
        <v>97.1</v>
      </c>
      <c r="GU7" s="64">
        <v>98.9</v>
      </c>
      <c r="GV7" s="64">
        <v>99.1</v>
      </c>
      <c r="GW7" s="64">
        <v>97.4</v>
      </c>
      <c r="GX7" s="61" t="s">
        <v>139</v>
      </c>
      <c r="GY7" s="64" t="s">
        <v>139</v>
      </c>
      <c r="GZ7" s="64" t="s">
        <v>139</v>
      </c>
      <c r="HA7" s="64" t="s">
        <v>139</v>
      </c>
      <c r="HB7" s="64" t="s">
        <v>139</v>
      </c>
      <c r="HC7" s="64" t="s">
        <v>139</v>
      </c>
      <c r="HD7" s="64">
        <v>71.8</v>
      </c>
      <c r="HE7" s="64">
        <v>70.400000000000006</v>
      </c>
      <c r="HF7" s="64">
        <v>70.8</v>
      </c>
      <c r="HG7" s="64">
        <v>71.7</v>
      </c>
      <c r="HH7" s="64">
        <v>68.2</v>
      </c>
      <c r="HI7" s="64" t="s">
        <v>139</v>
      </c>
      <c r="HJ7" s="64" t="s">
        <v>139</v>
      </c>
      <c r="HK7" s="64" t="s">
        <v>139</v>
      </c>
      <c r="HL7" s="64" t="s">
        <v>139</v>
      </c>
      <c r="HM7" s="64" t="s">
        <v>139</v>
      </c>
      <c r="HN7" s="64">
        <v>0</v>
      </c>
      <c r="HO7" s="64">
        <v>0</v>
      </c>
      <c r="HP7" s="64">
        <v>0.7</v>
      </c>
      <c r="HQ7" s="64">
        <v>0.8</v>
      </c>
      <c r="HR7" s="64">
        <v>0</v>
      </c>
      <c r="HS7" s="64" t="s">
        <v>139</v>
      </c>
      <c r="HT7" s="64" t="s">
        <v>139</v>
      </c>
      <c r="HU7" s="64" t="s">
        <v>139</v>
      </c>
      <c r="HV7" s="64" t="s">
        <v>139</v>
      </c>
      <c r="HW7" s="64" t="s">
        <v>139</v>
      </c>
      <c r="HX7" s="64">
        <v>55.3</v>
      </c>
      <c r="HY7" s="64">
        <v>54.4</v>
      </c>
      <c r="HZ7" s="64">
        <v>57.6</v>
      </c>
      <c r="IA7" s="64">
        <v>38</v>
      </c>
      <c r="IB7" s="64">
        <v>25.6</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v>31.2</v>
      </c>
      <c r="IS7" s="64">
        <v>31.7</v>
      </c>
      <c r="IT7" s="64">
        <v>37.9</v>
      </c>
      <c r="IU7" s="64">
        <v>17.3</v>
      </c>
      <c r="IV7" s="64">
        <v>5.6</v>
      </c>
      <c r="IW7" s="61" t="s">
        <v>139</v>
      </c>
      <c r="IX7" s="64" t="s">
        <v>139</v>
      </c>
      <c r="IY7" s="64" t="s">
        <v>139</v>
      </c>
      <c r="IZ7" s="64" t="s">
        <v>139</v>
      </c>
      <c r="JA7" s="64" t="s">
        <v>139</v>
      </c>
      <c r="JB7" s="64" t="s">
        <v>139</v>
      </c>
      <c r="JC7" s="64">
        <v>12.3</v>
      </c>
      <c r="JD7" s="64">
        <v>16.899999999999999</v>
      </c>
      <c r="JE7" s="64">
        <v>21.3</v>
      </c>
      <c r="JF7" s="64">
        <v>19.399999999999999</v>
      </c>
      <c r="JG7" s="64">
        <v>17.899999999999999</v>
      </c>
      <c r="JH7" s="64" t="s">
        <v>139</v>
      </c>
      <c r="JI7" s="64" t="s">
        <v>139</v>
      </c>
      <c r="JJ7" s="64" t="s">
        <v>139</v>
      </c>
      <c r="JK7" s="64" t="s">
        <v>139</v>
      </c>
      <c r="JL7" s="64" t="s">
        <v>139</v>
      </c>
      <c r="JM7" s="64">
        <v>29.8</v>
      </c>
      <c r="JN7" s="64">
        <v>24.4</v>
      </c>
      <c r="JO7" s="64">
        <v>16.600000000000001</v>
      </c>
      <c r="JP7" s="64">
        <v>8.6</v>
      </c>
      <c r="JQ7" s="64">
        <v>8.4</v>
      </c>
      <c r="JR7" s="64" t="s">
        <v>139</v>
      </c>
      <c r="JS7" s="64" t="s">
        <v>139</v>
      </c>
      <c r="JT7" s="64" t="s">
        <v>139</v>
      </c>
      <c r="JU7" s="64" t="s">
        <v>139</v>
      </c>
      <c r="JV7" s="64" t="s">
        <v>139</v>
      </c>
      <c r="JW7" s="64">
        <v>470.4</v>
      </c>
      <c r="JX7" s="64">
        <v>340.1</v>
      </c>
      <c r="JY7" s="64">
        <v>453.6</v>
      </c>
      <c r="JZ7" s="64">
        <v>506.5</v>
      </c>
      <c r="KA7" s="64">
        <v>558.29999999999995</v>
      </c>
      <c r="KB7" s="64" t="s">
        <v>139</v>
      </c>
      <c r="KC7" s="64" t="s">
        <v>139</v>
      </c>
      <c r="KD7" s="64" t="s">
        <v>139</v>
      </c>
      <c r="KE7" s="64" t="s">
        <v>139</v>
      </c>
      <c r="KF7" s="64" t="s">
        <v>139</v>
      </c>
      <c r="KG7" s="64" t="s">
        <v>139</v>
      </c>
      <c r="KH7" s="64" t="s">
        <v>139</v>
      </c>
      <c r="KI7" s="64" t="s">
        <v>139</v>
      </c>
      <c r="KJ7" s="64" t="s">
        <v>139</v>
      </c>
      <c r="KK7" s="64" t="s">
        <v>139</v>
      </c>
      <c r="KL7" s="64" t="s">
        <v>139</v>
      </c>
      <c r="KM7" s="64" t="s">
        <v>139</v>
      </c>
      <c r="KN7" s="64" t="s">
        <v>139</v>
      </c>
      <c r="KO7" s="64" t="s">
        <v>139</v>
      </c>
      <c r="KP7" s="64" t="s">
        <v>139</v>
      </c>
      <c r="KQ7" s="64">
        <v>95.3</v>
      </c>
      <c r="KR7" s="64">
        <v>95</v>
      </c>
      <c r="KS7" s="64">
        <v>96.5</v>
      </c>
      <c r="KT7" s="64">
        <v>98.5</v>
      </c>
      <c r="KU7" s="64">
        <v>97.7</v>
      </c>
      <c r="KV7" s="61">
        <v>1500</v>
      </c>
      <c r="KW7" s="64">
        <v>12.8</v>
      </c>
      <c r="KX7" s="64">
        <v>13.7</v>
      </c>
      <c r="KY7" s="64">
        <v>11.1</v>
      </c>
      <c r="KZ7" s="64">
        <v>13.5</v>
      </c>
      <c r="LA7" s="64">
        <v>11.9</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427.6</v>
      </c>
      <c r="LR7" s="64">
        <v>361.3</v>
      </c>
      <c r="LS7" s="64">
        <v>405.2</v>
      </c>
      <c r="LT7" s="64">
        <v>295.5</v>
      </c>
      <c r="LU7" s="64">
        <v>294</v>
      </c>
      <c r="LV7" s="64">
        <v>138.1</v>
      </c>
      <c r="LW7" s="64">
        <v>125.8</v>
      </c>
      <c r="LX7" s="64">
        <v>119.4</v>
      </c>
      <c r="LY7" s="64">
        <v>113</v>
      </c>
      <c r="LZ7" s="64">
        <v>99.1</v>
      </c>
      <c r="MA7" s="64" t="s">
        <v>139</v>
      </c>
      <c r="MB7" s="64" t="s">
        <v>139</v>
      </c>
      <c r="MC7" s="64" t="s">
        <v>139</v>
      </c>
      <c r="MD7" s="64" t="s">
        <v>139</v>
      </c>
      <c r="ME7" s="64" t="s">
        <v>139</v>
      </c>
      <c r="MF7" s="64" t="s">
        <v>139</v>
      </c>
      <c r="MG7" s="64" t="s">
        <v>139</v>
      </c>
      <c r="MH7" s="64" t="s">
        <v>139</v>
      </c>
      <c r="MI7" s="64" t="s">
        <v>139</v>
      </c>
      <c r="MJ7" s="64" t="s">
        <v>139</v>
      </c>
      <c r="MK7" s="64">
        <v>65.3</v>
      </c>
      <c r="ML7" s="64">
        <v>72</v>
      </c>
      <c r="MM7" s="64">
        <v>100</v>
      </c>
      <c r="MN7" s="64">
        <v>100</v>
      </c>
      <c r="MO7" s="64">
        <v>100</v>
      </c>
      <c r="MP7" s="64">
        <v>98.8</v>
      </c>
      <c r="MQ7" s="64">
        <v>98.9</v>
      </c>
      <c r="MR7" s="64">
        <v>99.7</v>
      </c>
      <c r="MS7" s="64">
        <v>99.8</v>
      </c>
      <c r="MT7" s="64">
        <v>99.7</v>
      </c>
      <c r="MU7" s="64" t="s">
        <v>139</v>
      </c>
      <c r="MV7" s="64" t="s">
        <v>139</v>
      </c>
      <c r="MW7" s="64" t="s">
        <v>139</v>
      </c>
      <c r="MX7" s="64" t="s">
        <v>139</v>
      </c>
      <c r="MY7" s="64" t="s">
        <v>139</v>
      </c>
      <c r="MZ7" s="64" t="s">
        <v>139</v>
      </c>
      <c r="NA7" s="64" t="s">
        <v>139</v>
      </c>
      <c r="NB7" s="64" t="s">
        <v>139</v>
      </c>
      <c r="NC7" s="64" t="s">
        <v>139</v>
      </c>
      <c r="ND7" s="64" t="s">
        <v>139</v>
      </c>
      <c r="NE7" s="64" t="s">
        <v>139</v>
      </c>
      <c r="NF7" s="64" t="s">
        <v>139</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1</v>
      </c>
      <c r="KX8" s="68" t="s">
        <v>143</v>
      </c>
      <c r="KY8" s="66"/>
      <c r="KZ8" s="66"/>
      <c r="LA8" s="66"/>
      <c r="LB8" s="66"/>
      <c r="LC8" s="67"/>
      <c r="LD8" s="66"/>
      <c r="LE8" s="66"/>
      <c r="LF8" s="66" t="str">
        <f>LG4</f>
        <v>修繕費比率（％）</v>
      </c>
      <c r="LG8" s="66" t="b">
        <f>IF(SUM($P$7,$NG$7:$NJ$7)=0,FALSE,TRUE)</f>
        <v>1</v>
      </c>
      <c r="LH8" s="68" t="s">
        <v>143</v>
      </c>
      <c r="LI8" s="66"/>
      <c r="LJ8" s="66"/>
      <c r="LK8" s="66"/>
      <c r="LL8" s="66"/>
      <c r="LM8" s="66"/>
      <c r="LN8" s="67"/>
      <c r="LO8" s="66"/>
      <c r="LP8" s="66" t="str">
        <f>LQ4</f>
        <v>企業債残高対料金収入比率（％）</v>
      </c>
      <c r="LQ8" s="66" t="b">
        <f>IF(SUM($P$7,$NG$7:$NJ$7)=0,FALSE,TRUE)</f>
        <v>1</v>
      </c>
      <c r="LR8" s="68" t="s">
        <v>143</v>
      </c>
      <c r="LS8" s="66"/>
      <c r="LT8" s="66"/>
      <c r="LU8" s="66"/>
      <c r="LV8" s="66"/>
      <c r="LW8" s="66"/>
      <c r="LX8" s="66"/>
      <c r="LY8" s="67"/>
      <c r="LZ8" s="66" t="str">
        <f>MA4</f>
        <v>有形固定資産減価償却率（％）</v>
      </c>
      <c r="MA8" s="66" t="b">
        <f>IF(SUM($P$7,$NG$7:$NJ$7)=0,FALSE,TRUE)</f>
        <v>1</v>
      </c>
      <c r="MB8" s="68" t="s">
        <v>143</v>
      </c>
      <c r="MC8" s="66"/>
      <c r="MD8" s="66"/>
      <c r="ME8" s="66"/>
      <c r="MF8" s="66"/>
      <c r="MG8" s="66"/>
      <c r="MH8" s="66"/>
      <c r="MI8" s="66"/>
      <c r="MJ8" s="66" t="str">
        <f>MK4</f>
        <v>FIT・FIP収入割合（％）</v>
      </c>
      <c r="MK8" s="66" t="b">
        <f>IF(SUM($P$7,$NG$7:$NJ$7)=0,FALSE,TRUE)</f>
        <v>1</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（最大出力合計1,500kW）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（最大出力合計1,500kW）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179.9</v>
      </c>
      <c r="AZ11" s="75">
        <f>AZ7</f>
        <v>176.3</v>
      </c>
      <c r="BA11" s="75">
        <f>BA7</f>
        <v>115.5</v>
      </c>
      <c r="BB11" s="75">
        <f>BB7</f>
        <v>148.6</v>
      </c>
      <c r="BC11" s="75">
        <f>BC7</f>
        <v>115.3</v>
      </c>
      <c r="BD11" s="65"/>
      <c r="BE11" s="65"/>
      <c r="BF11" s="65"/>
      <c r="BG11" s="65"/>
      <c r="BH11" s="65"/>
      <c r="BI11" s="74" t="s">
        <v>151</v>
      </c>
      <c r="BJ11" s="75">
        <f>BJ7</f>
        <v>779</v>
      </c>
      <c r="BK11" s="75">
        <f>BK7</f>
        <v>760.4</v>
      </c>
      <c r="BL11" s="75">
        <f>BL7</f>
        <v>397.8</v>
      </c>
      <c r="BM11" s="75">
        <f>BM7</f>
        <v>951.7</v>
      </c>
      <c r="BN11" s="75">
        <f>BN7</f>
        <v>549.29999999999995</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152</v>
      </c>
      <c r="CF11" s="75">
        <f>CF7</f>
        <v>24338.5</v>
      </c>
      <c r="CG11" s="75">
        <f>CG7</f>
        <v>25097.8</v>
      </c>
      <c r="CH11" s="75">
        <f>CH7</f>
        <v>38082.400000000001</v>
      </c>
      <c r="CI11" s="75">
        <f>CI7</f>
        <v>29603.9</v>
      </c>
      <c r="CJ11" s="75">
        <f>CJ7</f>
        <v>38166.199999999997</v>
      </c>
      <c r="CK11" s="65"/>
      <c r="CL11" s="65"/>
      <c r="CM11" s="65"/>
      <c r="CN11" s="65"/>
      <c r="CO11" s="74" t="s">
        <v>152</v>
      </c>
      <c r="CP11" s="76">
        <f>CP7</f>
        <v>62429</v>
      </c>
      <c r="CQ11" s="76">
        <f>CQ7</f>
        <v>64099</v>
      </c>
      <c r="CR11" s="76">
        <f>CR7</f>
        <v>38283</v>
      </c>
      <c r="CS11" s="76">
        <f>CS7</f>
        <v>55280</v>
      </c>
      <c r="CT11" s="76">
        <f>CT7</f>
        <v>38815</v>
      </c>
      <c r="CU11" s="65"/>
      <c r="CV11" s="65"/>
      <c r="CW11" s="65"/>
      <c r="CX11" s="65"/>
      <c r="CY11" s="65"/>
      <c r="CZ11" s="74" t="s">
        <v>152</v>
      </c>
      <c r="DA11" s="75">
        <f>DA7</f>
        <v>12.8</v>
      </c>
      <c r="DB11" s="75">
        <f>DB7</f>
        <v>13.7</v>
      </c>
      <c r="DC11" s="75">
        <f>DC7</f>
        <v>11.1</v>
      </c>
      <c r="DD11" s="75">
        <f>DD7</f>
        <v>13.5</v>
      </c>
      <c r="DE11" s="75">
        <f>DE7</f>
        <v>11.9</v>
      </c>
      <c r="DF11" s="65"/>
      <c r="DG11" s="65"/>
      <c r="DH11" s="65"/>
      <c r="DI11" s="65"/>
      <c r="DJ11" s="74" t="s">
        <v>152</v>
      </c>
      <c r="DK11" s="75">
        <f>DK7</f>
        <v>0</v>
      </c>
      <c r="DL11" s="75">
        <f>DL7</f>
        <v>0</v>
      </c>
      <c r="DM11" s="75">
        <f>DM7</f>
        <v>0</v>
      </c>
      <c r="DN11" s="75">
        <f>DN7</f>
        <v>0</v>
      </c>
      <c r="DO11" s="75">
        <f>DO7</f>
        <v>0</v>
      </c>
      <c r="DP11" s="65"/>
      <c r="DQ11" s="65"/>
      <c r="DR11" s="65"/>
      <c r="DS11" s="65"/>
      <c r="DT11" s="74" t="s">
        <v>152</v>
      </c>
      <c r="DU11" s="75">
        <f>DU7</f>
        <v>427.6</v>
      </c>
      <c r="DV11" s="75">
        <f>DV7</f>
        <v>361.3</v>
      </c>
      <c r="DW11" s="75">
        <f>DW7</f>
        <v>405.2</v>
      </c>
      <c r="DX11" s="75">
        <f>DX7</f>
        <v>295.5</v>
      </c>
      <c r="DY11" s="75">
        <f>DY7</f>
        <v>294</v>
      </c>
      <c r="DZ11" s="65"/>
      <c r="EA11" s="65"/>
      <c r="EB11" s="65"/>
      <c r="EC11" s="65"/>
      <c r="ED11" s="74" t="s">
        <v>152</v>
      </c>
      <c r="EE11" s="75" t="str">
        <f>EE7</f>
        <v>-</v>
      </c>
      <c r="EF11" s="75" t="str">
        <f>EF7</f>
        <v>-</v>
      </c>
      <c r="EG11" s="75" t="str">
        <f>EG7</f>
        <v>-</v>
      </c>
      <c r="EH11" s="75" t="str">
        <f>EH7</f>
        <v>-</v>
      </c>
      <c r="EI11" s="75" t="str">
        <f>EI7</f>
        <v>-</v>
      </c>
      <c r="EJ11" s="65"/>
      <c r="EK11" s="65"/>
      <c r="EL11" s="65"/>
      <c r="EM11" s="65"/>
      <c r="EN11" s="74" t="s">
        <v>152</v>
      </c>
      <c r="EO11" s="75">
        <f>EO7</f>
        <v>65.3</v>
      </c>
      <c r="EP11" s="75">
        <f>EP7</f>
        <v>72</v>
      </c>
      <c r="EQ11" s="75">
        <f>EQ7</f>
        <v>100</v>
      </c>
      <c r="ER11" s="75">
        <f>ER7</f>
        <v>100</v>
      </c>
      <c r="ES11" s="75">
        <f>ES7</f>
        <v>100</v>
      </c>
      <c r="ET11" s="65"/>
      <c r="EU11" s="65"/>
      <c r="EV11" s="65"/>
      <c r="EW11" s="65"/>
      <c r="EX11" s="65"/>
      <c r="EY11" s="74" t="s">
        <v>153</v>
      </c>
      <c r="EZ11" s="75" t="str">
        <f>EZ7</f>
        <v>-</v>
      </c>
      <c r="FA11" s="75" t="str">
        <f>FA7</f>
        <v>-</v>
      </c>
      <c r="FB11" s="75" t="str">
        <f>FB7</f>
        <v>-</v>
      </c>
      <c r="FC11" s="75" t="str">
        <f>FC7</f>
        <v>-</v>
      </c>
      <c r="FD11" s="75" t="str">
        <f>FD7</f>
        <v>-</v>
      </c>
      <c r="FE11" s="65"/>
      <c r="FF11" s="65"/>
      <c r="FG11" s="65"/>
      <c r="FH11" s="65"/>
      <c r="FI11" s="74" t="s">
        <v>152</v>
      </c>
      <c r="FJ11" s="75" t="str">
        <f>FJ7</f>
        <v>-</v>
      </c>
      <c r="FK11" s="75" t="str">
        <f>FK7</f>
        <v>-</v>
      </c>
      <c r="FL11" s="75" t="str">
        <f>FL7</f>
        <v>-</v>
      </c>
      <c r="FM11" s="75" t="str">
        <f>FM7</f>
        <v>-</v>
      </c>
      <c r="FN11" s="75" t="str">
        <f>FN7</f>
        <v>-</v>
      </c>
      <c r="FO11" s="65"/>
      <c r="FP11" s="65"/>
      <c r="FQ11" s="65"/>
      <c r="FR11" s="65"/>
      <c r="FS11" s="74" t="s">
        <v>152</v>
      </c>
      <c r="FT11" s="75" t="str">
        <f>FT7</f>
        <v>-</v>
      </c>
      <c r="FU11" s="75" t="str">
        <f>FU7</f>
        <v>-</v>
      </c>
      <c r="FV11" s="75" t="str">
        <f>FV7</f>
        <v>-</v>
      </c>
      <c r="FW11" s="75" t="str">
        <f>FW7</f>
        <v>-</v>
      </c>
      <c r="FX11" s="75" t="str">
        <f>FX7</f>
        <v>-</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152</v>
      </c>
      <c r="GN11" s="75" t="str">
        <f>GN7</f>
        <v>-</v>
      </c>
      <c r="GO11" s="75" t="str">
        <f>GO7</f>
        <v>-</v>
      </c>
      <c r="GP11" s="75" t="str">
        <f>GP7</f>
        <v>-</v>
      </c>
      <c r="GQ11" s="75" t="str">
        <f>GQ7</f>
        <v>-</v>
      </c>
      <c r="GR11" s="75" t="str">
        <f>GR7</f>
        <v>-</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152</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152</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152</v>
      </c>
      <c r="JH11" s="75" t="str">
        <f>JH7</f>
        <v>-</v>
      </c>
      <c r="JI11" s="75" t="str">
        <f>JI7</f>
        <v>-</v>
      </c>
      <c r="JJ11" s="75" t="str">
        <f>JJ7</f>
        <v>-</v>
      </c>
      <c r="JK11" s="75" t="str">
        <f>JK7</f>
        <v>-</v>
      </c>
      <c r="JL11" s="75" t="str">
        <f>JL7</f>
        <v>-</v>
      </c>
      <c r="JM11" s="65"/>
      <c r="JN11" s="65"/>
      <c r="JO11" s="65"/>
      <c r="JP11" s="65"/>
      <c r="JQ11" s="74" t="s">
        <v>152</v>
      </c>
      <c r="JR11" s="75" t="str">
        <f>JR7</f>
        <v>-</v>
      </c>
      <c r="JS11" s="75" t="str">
        <f>JS7</f>
        <v>-</v>
      </c>
      <c r="JT11" s="75" t="str">
        <f>JT7</f>
        <v>-</v>
      </c>
      <c r="JU11" s="75" t="str">
        <f>JU7</f>
        <v>-</v>
      </c>
      <c r="JV11" s="75" t="str">
        <f>JV7</f>
        <v>-</v>
      </c>
      <c r="JW11" s="65"/>
      <c r="JX11" s="65"/>
      <c r="JY11" s="65"/>
      <c r="JZ11" s="65"/>
      <c r="KA11" s="74" t="s">
        <v>152</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152</v>
      </c>
      <c r="KW11" s="75">
        <f>KW7</f>
        <v>12.8</v>
      </c>
      <c r="KX11" s="75">
        <f>KX7</f>
        <v>13.7</v>
      </c>
      <c r="KY11" s="75">
        <f>KY7</f>
        <v>11.1</v>
      </c>
      <c r="KZ11" s="75">
        <f>KZ7</f>
        <v>13.5</v>
      </c>
      <c r="LA11" s="75">
        <f>LA7</f>
        <v>11.9</v>
      </c>
      <c r="LB11" s="65"/>
      <c r="LC11" s="65"/>
      <c r="LD11" s="65"/>
      <c r="LE11" s="65"/>
      <c r="LF11" s="74" t="s">
        <v>152</v>
      </c>
      <c r="LG11" s="75">
        <f>LG7</f>
        <v>0</v>
      </c>
      <c r="LH11" s="75">
        <f>LH7</f>
        <v>0</v>
      </c>
      <c r="LI11" s="75">
        <f>LI7</f>
        <v>0</v>
      </c>
      <c r="LJ11" s="75">
        <f>LJ7</f>
        <v>0</v>
      </c>
      <c r="LK11" s="75">
        <f>LK7</f>
        <v>0</v>
      </c>
      <c r="LL11" s="65"/>
      <c r="LM11" s="65"/>
      <c r="LN11" s="65"/>
      <c r="LO11" s="65"/>
      <c r="LP11" s="74" t="s">
        <v>154</v>
      </c>
      <c r="LQ11" s="75">
        <f>LQ7</f>
        <v>427.6</v>
      </c>
      <c r="LR11" s="75">
        <f>LR7</f>
        <v>361.3</v>
      </c>
      <c r="LS11" s="75">
        <f>LS7</f>
        <v>405.2</v>
      </c>
      <c r="LT11" s="75">
        <f>LT7</f>
        <v>295.5</v>
      </c>
      <c r="LU11" s="75">
        <f>LU7</f>
        <v>294</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152</v>
      </c>
      <c r="MK11" s="75">
        <f>MK7</f>
        <v>65.3</v>
      </c>
      <c r="ML11" s="75">
        <f>ML7</f>
        <v>72</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134.69999999999999</v>
      </c>
      <c r="AZ12" s="75">
        <f>BE7</f>
        <v>141.80000000000001</v>
      </c>
      <c r="BA12" s="75">
        <f>BF7</f>
        <v>138.19999999999999</v>
      </c>
      <c r="BB12" s="75">
        <f>BG7</f>
        <v>135</v>
      </c>
      <c r="BC12" s="75">
        <f>BH7</f>
        <v>136.6</v>
      </c>
      <c r="BD12" s="65"/>
      <c r="BE12" s="65"/>
      <c r="BF12" s="65"/>
      <c r="BG12" s="65"/>
      <c r="BH12" s="65"/>
      <c r="BI12" s="74" t="s">
        <v>155</v>
      </c>
      <c r="BJ12" s="75">
        <f>BO7</f>
        <v>253.6</v>
      </c>
      <c r="BK12" s="75">
        <f>BP7</f>
        <v>238</v>
      </c>
      <c r="BL12" s="75">
        <f>BQ7</f>
        <v>227.5</v>
      </c>
      <c r="BM12" s="75">
        <f>BR7</f>
        <v>238.5</v>
      </c>
      <c r="BN12" s="75">
        <f>BS7</f>
        <v>235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155</v>
      </c>
      <c r="CF12" s="75">
        <f>CK7</f>
        <v>19066.3</v>
      </c>
      <c r="CG12" s="75">
        <f>CL7</f>
        <v>18998.7</v>
      </c>
      <c r="CH12" s="75">
        <f>CM7</f>
        <v>17544.5</v>
      </c>
      <c r="CI12" s="75">
        <f>CN7</f>
        <v>19886.599999999999</v>
      </c>
      <c r="CJ12" s="75">
        <f>CO7</f>
        <v>23723.7</v>
      </c>
      <c r="CK12" s="65"/>
      <c r="CL12" s="65"/>
      <c r="CM12" s="65"/>
      <c r="CN12" s="65"/>
      <c r="CO12" s="74" t="s">
        <v>155</v>
      </c>
      <c r="CP12" s="76">
        <f>CU7</f>
        <v>33434</v>
      </c>
      <c r="CQ12" s="76">
        <f>CV7</f>
        <v>36820</v>
      </c>
      <c r="CR12" s="76">
        <f>CW7</f>
        <v>35532</v>
      </c>
      <c r="CS12" s="76">
        <f>CX7</f>
        <v>36111</v>
      </c>
      <c r="CT12" s="76">
        <f>CY7</f>
        <v>39983</v>
      </c>
      <c r="CU12" s="65"/>
      <c r="CV12" s="65"/>
      <c r="CW12" s="65"/>
      <c r="CX12" s="65"/>
      <c r="CY12" s="65"/>
      <c r="CZ12" s="74" t="s">
        <v>155</v>
      </c>
      <c r="DA12" s="75">
        <f>DF7</f>
        <v>28.7</v>
      </c>
      <c r="DB12" s="75">
        <f>DG7</f>
        <v>29.1</v>
      </c>
      <c r="DC12" s="75">
        <f>DH7</f>
        <v>29.4</v>
      </c>
      <c r="DD12" s="75">
        <f>DI7</f>
        <v>28.9</v>
      </c>
      <c r="DE12" s="75">
        <f>DJ7</f>
        <v>27.4</v>
      </c>
      <c r="DF12" s="65"/>
      <c r="DG12" s="65"/>
      <c r="DH12" s="65"/>
      <c r="DI12" s="65"/>
      <c r="DJ12" s="74" t="s">
        <v>155</v>
      </c>
      <c r="DK12" s="75">
        <f>DP7</f>
        <v>5.7</v>
      </c>
      <c r="DL12" s="75">
        <f>DQ7</f>
        <v>6.8</v>
      </c>
      <c r="DM12" s="75">
        <f>DR7</f>
        <v>5.2</v>
      </c>
      <c r="DN12" s="75">
        <f>DS7</f>
        <v>4.2</v>
      </c>
      <c r="DO12" s="75">
        <f>DT7</f>
        <v>12.1</v>
      </c>
      <c r="DP12" s="65"/>
      <c r="DQ12" s="65"/>
      <c r="DR12" s="65"/>
      <c r="DS12" s="65"/>
      <c r="DT12" s="74" t="s">
        <v>155</v>
      </c>
      <c r="DU12" s="75">
        <f>DZ7</f>
        <v>184.7</v>
      </c>
      <c r="DV12" s="75">
        <f>EA7</f>
        <v>175.7</v>
      </c>
      <c r="DW12" s="75">
        <f>EB7</f>
        <v>208.4</v>
      </c>
      <c r="DX12" s="75">
        <f>EC7</f>
        <v>198.6</v>
      </c>
      <c r="DY12" s="75">
        <f>ED7</f>
        <v>198</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155</v>
      </c>
      <c r="EO12" s="75">
        <f>ET7</f>
        <v>86.6</v>
      </c>
      <c r="EP12" s="75">
        <f>EU7</f>
        <v>87.5</v>
      </c>
      <c r="EQ12" s="75">
        <f>EV7</f>
        <v>90.7</v>
      </c>
      <c r="ER12" s="75">
        <f>EW7</f>
        <v>85</v>
      </c>
      <c r="ES12" s="75">
        <f>EX7</f>
        <v>77.2</v>
      </c>
      <c r="ET12" s="65"/>
      <c r="EU12" s="65"/>
      <c r="EV12" s="65"/>
      <c r="EW12" s="65"/>
      <c r="EX12" s="65"/>
      <c r="EY12" s="74" t="s">
        <v>155</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156</v>
      </c>
      <c r="FT12" s="75" t="str">
        <f>IF($FT$8,FY7,"-")</f>
        <v>-</v>
      </c>
      <c r="FU12" s="75" t="str">
        <f>IF($FT$8,FZ7,"-")</f>
        <v>-</v>
      </c>
      <c r="FV12" s="75" t="str">
        <f>IF($FT$8,GA7,"-")</f>
        <v>-</v>
      </c>
      <c r="FW12" s="75" t="str">
        <f>IF($FT$8,GB7,"-")</f>
        <v>-</v>
      </c>
      <c r="FX12" s="75" t="str">
        <f>IF($FT$8,GC7,"-")</f>
        <v>-</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156</v>
      </c>
      <c r="GN12" s="75" t="str">
        <f>IF($GN$8,GS7,"-")</f>
        <v>-</v>
      </c>
      <c r="GO12" s="75" t="str">
        <f>IF($GN$8,GT7,"-")</f>
        <v>-</v>
      </c>
      <c r="GP12" s="75" t="str">
        <f>IF($GN$8,GU7,"-")</f>
        <v>-</v>
      </c>
      <c r="GQ12" s="75" t="str">
        <f>IF($GN$8,GV7,"-")</f>
        <v>-</v>
      </c>
      <c r="GR12" s="75" t="str">
        <f>IF($GN$8,GW7,"-")</f>
        <v>-</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157</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155</v>
      </c>
      <c r="KW12" s="75">
        <f>IF($KW$8,LB7,"-")</f>
        <v>14.9</v>
      </c>
      <c r="KX12" s="75">
        <f>IF($KW$8,LC7,"-")</f>
        <v>14.9</v>
      </c>
      <c r="KY12" s="75">
        <f>IF($KW$8,LD7,"-")</f>
        <v>14.3</v>
      </c>
      <c r="KZ12" s="75">
        <f>IF($KW$8,LE7,"-")</f>
        <v>13.8</v>
      </c>
      <c r="LA12" s="75">
        <f>IF($KW$8,LF7,"-")</f>
        <v>14.2</v>
      </c>
      <c r="LB12" s="65"/>
      <c r="LC12" s="65"/>
      <c r="LD12" s="65"/>
      <c r="LE12" s="65"/>
      <c r="LF12" s="74" t="s">
        <v>155</v>
      </c>
      <c r="LG12" s="75">
        <f>IF($LG$8,LL7,"-")</f>
        <v>0.4</v>
      </c>
      <c r="LH12" s="75">
        <f>IF($LG$8,LM7,"-")</f>
        <v>1.8</v>
      </c>
      <c r="LI12" s="75">
        <f>IF($LG$8,LN7,"-")</f>
        <v>1.8</v>
      </c>
      <c r="LJ12" s="75">
        <f>IF($LG$8,LO7,"-")</f>
        <v>2.7</v>
      </c>
      <c r="LK12" s="75">
        <f>IF($LG$8,LP7,"-")</f>
        <v>9.6999999999999993</v>
      </c>
      <c r="LL12" s="65"/>
      <c r="LM12" s="65"/>
      <c r="LN12" s="65"/>
      <c r="LO12" s="65"/>
      <c r="LP12" s="74" t="s">
        <v>155</v>
      </c>
      <c r="LQ12" s="75">
        <f>IF($LQ$8,LV7,"-")</f>
        <v>138.1</v>
      </c>
      <c r="LR12" s="75">
        <f>IF($LQ$8,LW7,"-")</f>
        <v>125.8</v>
      </c>
      <c r="LS12" s="75">
        <f>IF($LQ$8,LX7,"-")</f>
        <v>119.4</v>
      </c>
      <c r="LT12" s="75">
        <f>IF($LQ$8,LY7,"-")</f>
        <v>113</v>
      </c>
      <c r="LU12" s="75">
        <f>IF($LQ$8,LZ7,"-")</f>
        <v>99.1</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159</v>
      </c>
      <c r="C14" s="79"/>
      <c r="D14" s="80"/>
      <c r="E14" s="79"/>
      <c r="F14" s="188" t="s">
        <v>160</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161</v>
      </c>
      <c r="C15" s="178"/>
      <c r="D15" s="80"/>
      <c r="E15" s="77">
        <v>1</v>
      </c>
      <c r="F15" s="178" t="s">
        <v>162</v>
      </c>
      <c r="G15" s="178"/>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165</v>
      </c>
      <c r="C16" s="178"/>
      <c r="D16" s="80"/>
      <c r="E16" s="77">
        <f>E15+1</f>
        <v>2</v>
      </c>
      <c r="F16" s="178" t="s">
        <v>166</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179.9</v>
      </c>
      <c r="AZ17" s="85">
        <f t="shared" ref="AZ17:BC17" si="9">IF(AZ7="-",NA(),AZ7)</f>
        <v>176.3</v>
      </c>
      <c r="BA17" s="85">
        <f t="shared" si="9"/>
        <v>115.5</v>
      </c>
      <c r="BB17" s="85">
        <f t="shared" si="9"/>
        <v>148.6</v>
      </c>
      <c r="BC17" s="85">
        <f t="shared" si="9"/>
        <v>115.3</v>
      </c>
      <c r="BD17" s="80"/>
      <c r="BE17" s="80"/>
      <c r="BF17" s="80"/>
      <c r="BG17" s="80"/>
      <c r="BH17" s="80"/>
      <c r="BI17" s="84" t="s">
        <v>171</v>
      </c>
      <c r="BJ17" s="85">
        <f>IF(BJ7="-",NA(),BJ7)</f>
        <v>779</v>
      </c>
      <c r="BK17" s="85">
        <f t="shared" ref="BK17:BN17" si="10">IF(BK7="-",NA(),BK7)</f>
        <v>760.4</v>
      </c>
      <c r="BL17" s="85">
        <f t="shared" si="10"/>
        <v>397.8</v>
      </c>
      <c r="BM17" s="85">
        <f t="shared" si="10"/>
        <v>951.7</v>
      </c>
      <c r="BN17" s="85">
        <f t="shared" si="10"/>
        <v>549.29999999999995</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24338.5</v>
      </c>
      <c r="CG17" s="85">
        <f t="shared" ref="CG17:CJ17" si="12">IF(CG7="-",NA(),CG7)</f>
        <v>25097.8</v>
      </c>
      <c r="CH17" s="85">
        <f t="shared" si="12"/>
        <v>38082.400000000001</v>
      </c>
      <c r="CI17" s="85">
        <f t="shared" si="12"/>
        <v>29603.9</v>
      </c>
      <c r="CJ17" s="85">
        <f t="shared" si="12"/>
        <v>38166.199999999997</v>
      </c>
      <c r="CK17" s="80"/>
      <c r="CL17" s="80"/>
      <c r="CM17" s="80"/>
      <c r="CN17" s="80"/>
      <c r="CO17" s="84" t="s">
        <v>171</v>
      </c>
      <c r="CP17" s="86">
        <f>IF(CP7="-",NA(),CP7)</f>
        <v>62429</v>
      </c>
      <c r="CQ17" s="86">
        <f t="shared" ref="CQ17:CT17" si="13">IF(CQ7="-",NA(),CQ7)</f>
        <v>64099</v>
      </c>
      <c r="CR17" s="86">
        <f t="shared" si="13"/>
        <v>38283</v>
      </c>
      <c r="CS17" s="86">
        <f t="shared" si="13"/>
        <v>55280</v>
      </c>
      <c r="CT17" s="86">
        <f t="shared" si="13"/>
        <v>38815</v>
      </c>
      <c r="CU17" s="80"/>
      <c r="CV17" s="80"/>
      <c r="CW17" s="80"/>
      <c r="CX17" s="80"/>
      <c r="CY17" s="80"/>
      <c r="CZ17" s="84" t="s">
        <v>171</v>
      </c>
      <c r="DA17" s="85">
        <f>IF(DA7="-",NA(),DA7)</f>
        <v>12.8</v>
      </c>
      <c r="DB17" s="85">
        <f t="shared" ref="DB17:DE17" si="14">IF(DB7="-",NA(),DB7)</f>
        <v>13.7</v>
      </c>
      <c r="DC17" s="85">
        <f t="shared" si="14"/>
        <v>11.1</v>
      </c>
      <c r="DD17" s="85">
        <f t="shared" si="14"/>
        <v>13.5</v>
      </c>
      <c r="DE17" s="85">
        <f t="shared" si="14"/>
        <v>11.9</v>
      </c>
      <c r="DF17" s="80"/>
      <c r="DG17" s="80"/>
      <c r="DH17" s="80"/>
      <c r="DI17" s="80"/>
      <c r="DJ17" s="84" t="s">
        <v>171</v>
      </c>
      <c r="DK17" s="85">
        <f>IF(DK7="-",NA(),DK7)</f>
        <v>0</v>
      </c>
      <c r="DL17" s="85">
        <f t="shared" ref="DL17:DO17" si="15">IF(DL7="-",NA(),DL7)</f>
        <v>0</v>
      </c>
      <c r="DM17" s="85">
        <f t="shared" si="15"/>
        <v>0</v>
      </c>
      <c r="DN17" s="85">
        <f t="shared" si="15"/>
        <v>0</v>
      </c>
      <c r="DO17" s="85">
        <f t="shared" si="15"/>
        <v>0</v>
      </c>
      <c r="DP17" s="80"/>
      <c r="DQ17" s="80"/>
      <c r="DR17" s="80"/>
      <c r="DS17" s="80"/>
      <c r="DT17" s="84" t="s">
        <v>171</v>
      </c>
      <c r="DU17" s="85">
        <f>IF(DU7="-",NA(),DU7)</f>
        <v>427.6</v>
      </c>
      <c r="DV17" s="85">
        <f t="shared" ref="DV17:DY17" si="16">IF(DV7="-",NA(),DV7)</f>
        <v>361.3</v>
      </c>
      <c r="DW17" s="85">
        <f t="shared" si="16"/>
        <v>405.2</v>
      </c>
      <c r="DX17" s="85">
        <f t="shared" si="16"/>
        <v>295.5</v>
      </c>
      <c r="DY17" s="85">
        <f t="shared" si="16"/>
        <v>294</v>
      </c>
      <c r="DZ17" s="80"/>
      <c r="EA17" s="80"/>
      <c r="EB17" s="80"/>
      <c r="EC17" s="80"/>
      <c r="ED17" s="84" t="s">
        <v>171</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65.3</v>
      </c>
      <c r="EP17" s="85">
        <f t="shared" ref="EP17:ES17" si="18">IF(EP7="-",NA(),EP7)</f>
        <v>72</v>
      </c>
      <c r="EQ17" s="85">
        <f t="shared" si="18"/>
        <v>100</v>
      </c>
      <c r="ER17" s="85">
        <f t="shared" si="18"/>
        <v>100</v>
      </c>
      <c r="ES17" s="85">
        <f t="shared" si="18"/>
        <v>100</v>
      </c>
      <c r="ET17" s="80"/>
      <c r="EU17" s="80"/>
      <c r="EV17" s="80"/>
      <c r="EW17" s="80"/>
      <c r="EX17" s="80"/>
      <c r="EY17" s="84" t="s">
        <v>171</v>
      </c>
      <c r="EZ17" s="85" t="e">
        <f>IF(EZ7="-",NA(),EZ7)</f>
        <v>#N/A</v>
      </c>
      <c r="FA17" s="85" t="e">
        <f t="shared" ref="FA17:FD17" si="19">IF(FA7="-",NA(),FA7)</f>
        <v>#N/A</v>
      </c>
      <c r="FB17" s="85" t="e">
        <f t="shared" si="19"/>
        <v>#N/A</v>
      </c>
      <c r="FC17" s="85" t="e">
        <f t="shared" si="19"/>
        <v>#N/A</v>
      </c>
      <c r="FD17" s="85" t="e">
        <f t="shared" si="19"/>
        <v>#N/A</v>
      </c>
      <c r="FE17" s="80"/>
      <c r="FF17" s="80"/>
      <c r="FG17" s="80"/>
      <c r="FH17" s="80"/>
      <c r="FI17" s="84" t="s">
        <v>171</v>
      </c>
      <c r="FJ17" s="85" t="e">
        <f>IF(FJ7="-",NA(),FJ7)</f>
        <v>#N/A</v>
      </c>
      <c r="FK17" s="85" t="e">
        <f t="shared" ref="FK17:FN17" si="20">IF(FK7="-",NA(),FK7)</f>
        <v>#N/A</v>
      </c>
      <c r="FL17" s="85" t="e">
        <f t="shared" si="20"/>
        <v>#N/A</v>
      </c>
      <c r="FM17" s="85" t="e">
        <f t="shared" si="20"/>
        <v>#N/A</v>
      </c>
      <c r="FN17" s="85" t="e">
        <f t="shared" si="20"/>
        <v>#N/A</v>
      </c>
      <c r="FO17" s="80"/>
      <c r="FP17" s="80"/>
      <c r="FQ17" s="80"/>
      <c r="FR17" s="80"/>
      <c r="FS17" s="84" t="s">
        <v>171</v>
      </c>
      <c r="FT17" s="85" t="e">
        <f>IF(FT7="-",NA(),FT7)</f>
        <v>#N/A</v>
      </c>
      <c r="FU17" s="85" t="e">
        <f t="shared" ref="FU17:FX17" si="21">IF(FU7="-",NA(),FU7)</f>
        <v>#N/A</v>
      </c>
      <c r="FV17" s="85" t="e">
        <f t="shared" si="21"/>
        <v>#N/A</v>
      </c>
      <c r="FW17" s="85" t="e">
        <f t="shared" si="21"/>
        <v>#N/A</v>
      </c>
      <c r="FX17" s="85" t="e">
        <f t="shared" si="21"/>
        <v>#N/A</v>
      </c>
      <c r="FY17" s="80"/>
      <c r="FZ17" s="80"/>
      <c r="GA17" s="80"/>
      <c r="GB17" s="80"/>
      <c r="GC17" s="84" t="s">
        <v>171</v>
      </c>
      <c r="GD17" s="85" t="e">
        <f>IF(GD7="-",NA(),GD7)</f>
        <v>#N/A</v>
      </c>
      <c r="GE17" s="85" t="e">
        <f t="shared" ref="GE17:GH17" si="22">IF(GE7="-",NA(),GE7)</f>
        <v>#N/A</v>
      </c>
      <c r="GF17" s="85" t="e">
        <f t="shared" si="22"/>
        <v>#N/A</v>
      </c>
      <c r="GG17" s="85" t="e">
        <f t="shared" si="22"/>
        <v>#N/A</v>
      </c>
      <c r="GH17" s="85" t="e">
        <f t="shared" si="22"/>
        <v>#N/A</v>
      </c>
      <c r="GI17" s="80"/>
      <c r="GJ17" s="80"/>
      <c r="GK17" s="80"/>
      <c r="GL17" s="80"/>
      <c r="GM17" s="84" t="s">
        <v>171</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172</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f>IF(KW7="-",NA(),KW7)</f>
        <v>12.8</v>
      </c>
      <c r="KX17" s="85">
        <f t="shared" ref="KX17:LA17" si="34">IF(KX7="-",NA(),KX7)</f>
        <v>13.7</v>
      </c>
      <c r="KY17" s="85">
        <f t="shared" si="34"/>
        <v>11.1</v>
      </c>
      <c r="KZ17" s="85">
        <f t="shared" si="34"/>
        <v>13.5</v>
      </c>
      <c r="LA17" s="85">
        <f t="shared" si="34"/>
        <v>11.9</v>
      </c>
      <c r="LB17" s="80"/>
      <c r="LC17" s="80"/>
      <c r="LD17" s="80"/>
      <c r="LE17" s="80"/>
      <c r="LF17" s="84" t="s">
        <v>171</v>
      </c>
      <c r="LG17" s="85">
        <f>IF(LG7="-",NA(),LG7)</f>
        <v>0</v>
      </c>
      <c r="LH17" s="85">
        <f t="shared" ref="LH17:LK17" si="35">IF(LH7="-",NA(),LH7)</f>
        <v>0</v>
      </c>
      <c r="LI17" s="85">
        <f t="shared" si="35"/>
        <v>0</v>
      </c>
      <c r="LJ17" s="85">
        <f t="shared" si="35"/>
        <v>0</v>
      </c>
      <c r="LK17" s="85">
        <f t="shared" si="35"/>
        <v>0</v>
      </c>
      <c r="LL17" s="80"/>
      <c r="LM17" s="80"/>
      <c r="LN17" s="80"/>
      <c r="LO17" s="80"/>
      <c r="LP17" s="84" t="s">
        <v>171</v>
      </c>
      <c r="LQ17" s="85">
        <f>IF(LQ7="-",NA(),LQ7)</f>
        <v>427.6</v>
      </c>
      <c r="LR17" s="85">
        <f t="shared" ref="LR17:LU17" si="36">IF(LR7="-",NA(),LR7)</f>
        <v>361.3</v>
      </c>
      <c r="LS17" s="85">
        <f t="shared" si="36"/>
        <v>405.2</v>
      </c>
      <c r="LT17" s="85">
        <f t="shared" si="36"/>
        <v>295.5</v>
      </c>
      <c r="LU17" s="85">
        <f t="shared" si="36"/>
        <v>294</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f>IF(MK7="-",NA(),MK7)</f>
        <v>65.3</v>
      </c>
      <c r="ML17" s="85">
        <f t="shared" ref="ML17:MO17" si="38">IF(ML7="-",NA(),ML7)</f>
        <v>72</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173</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174</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174</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174</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174</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174</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174</v>
      </c>
      <c r="DA18" s="85">
        <f>IF(DF7="-",NA(),DF7)</f>
        <v>28.7</v>
      </c>
      <c r="DB18" s="85">
        <f t="shared" ref="DB18:DE18" si="44">IF(DG7="-",NA(),DG7)</f>
        <v>29.1</v>
      </c>
      <c r="DC18" s="85">
        <f t="shared" si="44"/>
        <v>29.4</v>
      </c>
      <c r="DD18" s="85">
        <f t="shared" si="44"/>
        <v>28.9</v>
      </c>
      <c r="DE18" s="85">
        <f t="shared" si="44"/>
        <v>27.4</v>
      </c>
      <c r="DF18" s="80"/>
      <c r="DG18" s="80"/>
      <c r="DH18" s="80"/>
      <c r="DI18" s="80"/>
      <c r="DJ18" s="84" t="s">
        <v>174</v>
      </c>
      <c r="DK18" s="85">
        <f>IF(DP7="-",NA(),DP7)</f>
        <v>5.7</v>
      </c>
      <c r="DL18" s="85">
        <f t="shared" ref="DL18:DO18" si="45">IF(DQ7="-",NA(),DQ7)</f>
        <v>6.8</v>
      </c>
      <c r="DM18" s="85">
        <f t="shared" si="45"/>
        <v>5.2</v>
      </c>
      <c r="DN18" s="85">
        <f t="shared" si="45"/>
        <v>4.2</v>
      </c>
      <c r="DO18" s="85">
        <f t="shared" si="45"/>
        <v>12.1</v>
      </c>
      <c r="DP18" s="80"/>
      <c r="DQ18" s="80"/>
      <c r="DR18" s="80"/>
      <c r="DS18" s="80"/>
      <c r="DT18" s="84" t="s">
        <v>174</v>
      </c>
      <c r="DU18" s="85">
        <f>IF(DZ7="-",NA(),DZ7)</f>
        <v>184.7</v>
      </c>
      <c r="DV18" s="85">
        <f t="shared" ref="DV18:DY18" si="46">IF(EA7="-",NA(),EA7)</f>
        <v>175.7</v>
      </c>
      <c r="DW18" s="85">
        <f t="shared" si="46"/>
        <v>208.4</v>
      </c>
      <c r="DX18" s="85">
        <f t="shared" si="46"/>
        <v>198.6</v>
      </c>
      <c r="DY18" s="85">
        <f t="shared" si="46"/>
        <v>198</v>
      </c>
      <c r="DZ18" s="80"/>
      <c r="EA18" s="80"/>
      <c r="EB18" s="80"/>
      <c r="EC18" s="80"/>
      <c r="ED18" s="84" t="s">
        <v>174</v>
      </c>
      <c r="EE18" s="85" t="e">
        <f>IF(EJ7="-",NA(),EJ7)</f>
        <v>#N/A</v>
      </c>
      <c r="EF18" s="85" t="e">
        <f t="shared" ref="EF18:EI18" si="47">IF(EK7="-",NA(),EK7)</f>
        <v>#N/A</v>
      </c>
      <c r="EG18" s="85" t="e">
        <f t="shared" si="47"/>
        <v>#N/A</v>
      </c>
      <c r="EH18" s="85" t="e">
        <f t="shared" si="47"/>
        <v>#N/A</v>
      </c>
      <c r="EI18" s="85" t="e">
        <f t="shared" si="47"/>
        <v>#N/A</v>
      </c>
      <c r="EJ18" s="80"/>
      <c r="EK18" s="80"/>
      <c r="EL18" s="80"/>
      <c r="EM18" s="80"/>
      <c r="EN18" s="84" t="s">
        <v>174</v>
      </c>
      <c r="EO18" s="85">
        <f>IF(ET7="-",NA(),ET7)</f>
        <v>86.6</v>
      </c>
      <c r="EP18" s="85">
        <f t="shared" ref="EP18:ES18" si="48">IF(EU7="-",NA(),EU7)</f>
        <v>87.5</v>
      </c>
      <c r="EQ18" s="85">
        <f t="shared" si="48"/>
        <v>90.7</v>
      </c>
      <c r="ER18" s="85">
        <f t="shared" si="48"/>
        <v>85</v>
      </c>
      <c r="ES18" s="85">
        <f t="shared" si="48"/>
        <v>77.2</v>
      </c>
      <c r="ET18" s="80"/>
      <c r="EU18" s="80"/>
      <c r="EV18" s="80"/>
      <c r="EW18" s="80"/>
      <c r="EX18" s="80"/>
      <c r="EY18" s="84" t="s">
        <v>174</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174</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174</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174</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174</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174</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174</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174</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174</v>
      </c>
      <c r="KW18" s="85">
        <f>IF(OR(NOT($KW$8),LB7="-"),NA(),LB7)</f>
        <v>14.9</v>
      </c>
      <c r="KX18" s="85">
        <f>IF(OR(NOT($KW$8),LC7="-"),NA(),LC7)</f>
        <v>14.9</v>
      </c>
      <c r="KY18" s="85">
        <f>IF(OR(NOT($KW$8),LD7="-"),NA(),LD7)</f>
        <v>14.3</v>
      </c>
      <c r="KZ18" s="85">
        <f>IF(OR(NOT($KW$8),LE7="-"),NA(),LE7)</f>
        <v>13.8</v>
      </c>
      <c r="LA18" s="85">
        <f>IF(OR(NOT($KW$8),LF7="-"),NA(),LF7)</f>
        <v>14.2</v>
      </c>
      <c r="LB18" s="80"/>
      <c r="LC18" s="80"/>
      <c r="LD18" s="80"/>
      <c r="LE18" s="80"/>
      <c r="LF18" s="84" t="s">
        <v>175</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174</v>
      </c>
      <c r="LQ18" s="85">
        <f>IF(OR(NOT($LQ$8),LV7="-"),NA(),LV7)</f>
        <v>138.1</v>
      </c>
      <c r="LR18" s="85">
        <f>IF(OR(NOT($LQ$8),LW7="-"),NA(),LW7)</f>
        <v>125.8</v>
      </c>
      <c r="LS18" s="85">
        <f>IF(OR(NOT($LQ$8),LX7="-"),NA(),LX7)</f>
        <v>119.4</v>
      </c>
      <c r="LT18" s="85">
        <f>IF(OR(NOT($LQ$8),LY7="-"),NA(),LY7)</f>
        <v>113</v>
      </c>
      <c r="LU18" s="85">
        <f>IF(OR(NOT($LQ$8),LZ7="-"),NA(),LZ7)</f>
        <v>99.1</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174</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177</v>
      </c>
      <c r="C20" s="178"/>
      <c r="D20" s="80"/>
    </row>
    <row r="21" spans="1:374" x14ac:dyDescent="0.15">
      <c r="A21" s="77">
        <f t="shared" si="7"/>
        <v>7</v>
      </c>
      <c r="B21" s="178" t="s">
        <v>178</v>
      </c>
      <c r="C21" s="178"/>
      <c r="D21" s="80"/>
    </row>
    <row r="22" spans="1:374" x14ac:dyDescent="0.15">
      <c r="A22" s="77">
        <f t="shared" si="7"/>
        <v>8</v>
      </c>
      <c r="B22" s="178" t="s">
        <v>179</v>
      </c>
      <c r="C22" s="178"/>
      <c r="D22" s="80"/>
      <c r="E22" s="179" t="s">
        <v>180</v>
      </c>
      <c r="F22" s="180"/>
      <c r="G22" s="180"/>
      <c r="H22" s="180"/>
      <c r="I22" s="181"/>
    </row>
    <row r="23" spans="1:374" x14ac:dyDescent="0.15">
      <c r="A23" s="77">
        <f t="shared" si="7"/>
        <v>9</v>
      </c>
      <c r="B23" s="178" t="s">
        <v>181</v>
      </c>
      <c r="C23" s="178"/>
      <c r="D23" s="80"/>
      <c r="E23" s="182"/>
      <c r="F23" s="183"/>
      <c r="G23" s="183"/>
      <c r="H23" s="183"/>
      <c r="I23" s="184"/>
    </row>
    <row r="24" spans="1:374" x14ac:dyDescent="0.15">
      <c r="A24" s="77">
        <f t="shared" si="7"/>
        <v>10</v>
      </c>
      <c r="B24" s="178" t="s">
        <v>182</v>
      </c>
      <c r="C24" s="178"/>
      <c r="D24" s="80"/>
      <c r="E24" s="182"/>
      <c r="F24" s="183"/>
      <c r="G24" s="183"/>
      <c r="H24" s="183"/>
      <c r="I24" s="184"/>
    </row>
    <row r="25" spans="1:374" x14ac:dyDescent="0.15">
      <c r="A25" s="77">
        <f t="shared" si="7"/>
        <v>11</v>
      </c>
      <c r="B25" s="178" t="s">
        <v>183</v>
      </c>
      <c r="C25" s="178"/>
      <c r="D25" s="80"/>
      <c r="E25" s="182"/>
      <c r="F25" s="183"/>
      <c r="G25" s="183"/>
      <c r="H25" s="183"/>
      <c r="I25" s="184"/>
    </row>
    <row r="26" spans="1:374" x14ac:dyDescent="0.15">
      <c r="A26" s="77">
        <f t="shared" si="7"/>
        <v>12</v>
      </c>
      <c r="B26" s="178" t="s">
        <v>184</v>
      </c>
      <c r="C26" s="178"/>
      <c r="D26" s="80"/>
      <c r="E26" s="182"/>
      <c r="F26" s="183"/>
      <c r="G26" s="183"/>
      <c r="H26" s="183"/>
      <c r="I26" s="184"/>
    </row>
    <row r="27" spans="1:374" x14ac:dyDescent="0.15">
      <c r="A27" s="77">
        <f t="shared" si="7"/>
        <v>13</v>
      </c>
      <c r="B27" s="178" t="s">
        <v>185</v>
      </c>
      <c r="C27" s="178"/>
      <c r="D27" s="80"/>
      <c r="E27" s="182"/>
      <c r="F27" s="183"/>
      <c r="G27" s="183"/>
      <c r="H27" s="183"/>
      <c r="I27" s="184"/>
    </row>
    <row r="28" spans="1:374" x14ac:dyDescent="0.15">
      <c r="A28" s="77">
        <f t="shared" si="7"/>
        <v>14</v>
      </c>
      <c r="B28" s="178" t="s">
        <v>186</v>
      </c>
      <c r="C28" s="178"/>
      <c r="D28" s="80"/>
      <c r="E28" s="182"/>
      <c r="F28" s="183"/>
      <c r="G28" s="183"/>
      <c r="H28" s="183"/>
      <c r="I28" s="184"/>
    </row>
    <row r="29" spans="1:374" x14ac:dyDescent="0.15">
      <c r="A29" s="77">
        <f t="shared" si="7"/>
        <v>15</v>
      </c>
      <c r="B29" s="178" t="s">
        <v>187</v>
      </c>
      <c r="C29" s="178"/>
      <c r="D29" s="80"/>
      <c r="E29" s="182"/>
      <c r="F29" s="183"/>
      <c r="G29" s="183"/>
      <c r="H29" s="183"/>
      <c r="I29" s="184"/>
    </row>
    <row r="30" spans="1:374" x14ac:dyDescent="0.15">
      <c r="A30" s="77">
        <f t="shared" si="7"/>
        <v>16</v>
      </c>
      <c r="B30" s="178" t="s">
        <v>188</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憲昭</cp:lastModifiedBy>
  <dcterms:created xsi:type="dcterms:W3CDTF">2025-01-14T08:07:41Z</dcterms:created>
  <dcterms:modified xsi:type="dcterms:W3CDTF">2025-01-28T03:47:17Z</dcterms:modified>
  <cp:category/>
</cp:coreProperties>
</file>