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3239\Desktop\新しいフォルダー\"/>
    </mc:Choice>
  </mc:AlternateContent>
  <xr:revisionPtr revIDLastSave="0" documentId="13_ncr:1_{C77B384E-FB9C-45C1-9F2F-DF12D43DD370}" xr6:coauthVersionLast="47" xr6:coauthVersionMax="47" xr10:uidLastSave="{00000000-0000-0000-0000-000000000000}"/>
  <workbookProtection workbookAlgorithmName="SHA-512" workbookHashValue="n+r83orUxrx2lQl+m4GHOkaQMFqZXJnNk/MzxS7YxHpYWGj4SWD087sx6ySFpMoLqvPDeTB3eAeujBfpv3X2xA==" workbookSaltValue="SMLfDz9AKu0smpOLQml72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<sst xmlns="http://schemas.openxmlformats.org/spreadsheetml/2006/main" count="247" uniqueCount="120">
  <si>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</si>
  <si>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</si>
  <si>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</si>
  <si>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</si>
  <si>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</si>
  <si>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</si>
  <si>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</si>
  <si>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</si>
  <si>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</si>
  <si>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</si>
  <si>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</si>
  <si>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</si>
  <si>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</si>
  <si>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</si>
  <si>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</si>
  <si>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</si>
  <si>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</si>
  <si>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</si>
  <si>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</si>
  <si>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</si>
  <si>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</si>
  <si>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</si>
  <si>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</si>
  <si>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</si>
  <si>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</si>
  <si>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</si>
  <si>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</si>
  <si>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</si>
  <si>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</si>
  <si>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</si>
  <si>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</si>
  <si>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</si>
  <si>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</si>
  <si>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</si>
  <si>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</si>
  <si>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</si>
  <si>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</si>
  <si>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</si>
  <si>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</si>
  <si>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</si>
  <si>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</si>
  <si>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</si>
  <si>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</si>
  <si>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</si>
  <si>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</si>
  <si>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</si>
  <si>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</si>
  <si>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</si>
  <si>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</si>
  <si>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</si>
  <si>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</si>
  <si>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</si>
  <si>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</si>
  <si>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</si>
  <si>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</si>
  <si>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</si>
  <si>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</si>
  <si>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</si>
  <si>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</si>
  <si>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</si>
  <si>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</si>
  <si>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</si>
  <si>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</si>
  <si>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</si>
  <si>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</si>
  <si>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</si>
  <si>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</si>
  <si>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</si>
  <si>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</si>
  <si>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</si>
  <si>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</si>
  <si>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</si>
  <si>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</si>
  <si>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</si>
  <si>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</si>
  <si>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</si>
  <si>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</si>
  <si>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</si>
  <si>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</si>
  <si>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</si>
  <si>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</si>
  <si>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</si>
  <si>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</si>
  <si>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</si>
  <si>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</si>
  <si>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</si>
  <si>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</si>
  <si>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</si>
  <si>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</si>
  <si>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</si>
  <si>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</si>
  <si>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</si>
  <si>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</si>
  <si>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</si>
  <si>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</si>
  <si>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</si>
  <si>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</si>
  <si>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</si>
  <si>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</si>
  <si>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</si>
  <si>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</si>
  <si>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</si>
  <si>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</si>
  <si>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</si>
  <si>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</si>
  <si>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</si>
  <si>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</si>
  <si>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</si>
  <si>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</si>
  <si>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</si>
  <si>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</si>
  <si>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</si>
  <si>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</si>
  <si>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</si>
  <si>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</si>
  <si>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</si>
  <si>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</si>
  <si>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公営企業会計移行に伴う打切り決算のため、年度末支払予定の各種費用を未払金として計上し、令和5年度特別会計での支出がなかったため、収益的収支比率や経費回収率が大幅に向上することとなった。
　人口減少など大幅な収入増加が見込めない中、各種資材や燃料費高騰により費用は増加している。今後の公営企業会計の中で正確な経営状態を把握し、経営の改善につなげていく。</t>
    <phoneticPr fontId="4"/>
  </si>
  <si>
    <t>　平成１５年度供用開始のため、施設の老朽化対策については耐用年数等を考慮し計画が必要となると思われる。</t>
    <phoneticPr fontId="4"/>
  </si>
  <si>
    <t>　主に山間部を整備している下水道事業のため、人口減少などにより使用料収入に変動がある。施設の維持管理費の多くを一般会計からの繰入で賄い、経営を維持している。
　下水道事業の法適化により、下水道事業の経営状況を正確に把握、分析を行い、適正な使用料設定や地域の状況にあわせた施設の更新等を検討していく。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</si>
</sst>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CA-4D9F-8774-64A067F2EF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CA-4D9F-8774-64A067F2EF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9B8-45ED-9C43-BD86021AD9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9B8-45ED-9C43-BD86021AD9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72.22</c:v>
                </c:pt>
                <c:pt idx="1">
                  <c:v>72.89</c:v>
                </c:pt>
                <c:pt idx="2">
                  <c:v>65.53</c:v>
                </c:pt>
                <c:pt idx="3">
                  <c:v>65.34</c:v>
                </c:pt>
                <c:pt idx="4">
                  <c:v>63.6</c:v>
                </c:pt>
              </c:numCache>
            </c:numRef>
          </c:val>
          <c:extLst>
            <c:ext xmlns:c16="http://schemas.microsoft.com/office/drawing/2014/chart" uri="{C3380CC4-5D6E-409C-BE32-E72D297353CC}">
              <c16:uniqueId val="{00000000-BD53-406D-AB24-D7A37561F5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BD53-406D-AB24-D7A37561F5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67.05</c:v>
                </c:pt>
                <c:pt idx="1">
                  <c:v>66.150000000000006</c:v>
                </c:pt>
                <c:pt idx="2">
                  <c:v>71.8</c:v>
                </c:pt>
                <c:pt idx="3">
                  <c:v>65.47</c:v>
                </c:pt>
                <c:pt idx="4">
                  <c:v>71.09</c:v>
                </c:pt>
              </c:numCache>
            </c:numRef>
          </c:val>
          <c:extLst>
            <c:ext xmlns:c16="http://schemas.microsoft.com/office/drawing/2014/chart" uri="{C3380CC4-5D6E-409C-BE32-E72D297353CC}">
              <c16:uniqueId val="{00000000-0518-4354-B37F-70D36EC39B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8-4354-B37F-70D36EC39B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4-4285-8EE0-F350443EEF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4-4285-8EE0-F350443EEF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9F-4D99-A110-2D08AEF6E0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F-4D99-A110-2D08AEF6E0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5-465E-A359-E09FE09672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5-465E-A359-E09FE09672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7-4DA1-930B-640011D7E8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7-4DA1-930B-640011D7E8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20.18</c:v>
                </c:pt>
                <c:pt idx="1">
                  <c:v>0</c:v>
                </c:pt>
                <c:pt idx="2">
                  <c:v>0</c:v>
                </c:pt>
                <c:pt idx="3">
                  <c:v>0</c:v>
                </c:pt>
                <c:pt idx="4">
                  <c:v>0</c:v>
                </c:pt>
              </c:numCache>
            </c:numRef>
          </c:val>
          <c:extLst>
            <c:ext xmlns:c16="http://schemas.microsoft.com/office/drawing/2014/chart" uri="{C3380CC4-5D6E-409C-BE32-E72D297353CC}">
              <c16:uniqueId val="{00000000-3327-4C79-A801-E766EC2732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3327-4C79-A801-E766EC2732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54.69</c:v>
                </c:pt>
                <c:pt idx="1">
                  <c:v>53.25</c:v>
                </c:pt>
                <c:pt idx="2">
                  <c:v>50.06</c:v>
                </c:pt>
                <c:pt idx="3">
                  <c:v>45.86</c:v>
                </c:pt>
                <c:pt idx="4">
                  <c:v>59.26</c:v>
                </c:pt>
              </c:numCache>
            </c:numRef>
          </c:val>
          <c:extLst>
            <c:ext xmlns:c16="http://schemas.microsoft.com/office/drawing/2014/chart" uri="{C3380CC4-5D6E-409C-BE32-E72D297353CC}">
              <c16:uniqueId val="{00000000-7DDA-42BF-9E74-2C5012188A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7DDA-42BF-9E74-2C5012188A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203.59</c:v>
                </c:pt>
                <c:pt idx="1">
                  <c:v>208.39</c:v>
                </c:pt>
                <c:pt idx="2">
                  <c:v>245.28</c:v>
                </c:pt>
                <c:pt idx="3">
                  <c:v>264.25</c:v>
                </c:pt>
                <c:pt idx="4">
                  <c:v>210.88</c:v>
                </c:pt>
              </c:numCache>
            </c:numRef>
          </c:val>
          <c:extLst>
            <c:ext xmlns:c16="http://schemas.microsoft.com/office/drawing/2014/chart" uri="{C3380CC4-5D6E-409C-BE32-E72D297353CC}">
              <c16:uniqueId val="{00000000-3E6B-46BA-A039-B9E21300AF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3E6B-46BA-A039-B9E21300AF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南部町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10272</v>
      </c>
      <c r="AM8" s="54"/>
      <c r="AN8" s="54"/>
      <c r="AO8" s="54"/>
      <c r="AP8" s="54"/>
      <c r="AQ8" s="54"/>
      <c r="AR8" s="54"/>
      <c r="AS8" s="54"/>
      <c r="AT8" s="53">
        <f>データ!T6</f>
        <v>114.03</v>
      </c>
      <c r="AU8" s="53"/>
      <c r="AV8" s="53"/>
      <c r="AW8" s="53"/>
      <c r="AX8" s="53"/>
      <c r="AY8" s="53"/>
      <c r="AZ8" s="53"/>
      <c r="BA8" s="53"/>
      <c r="BB8" s="53">
        <f>データ!U6</f>
        <v>90.08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24.77</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2530</v>
      </c>
      <c r="AM10" s="54"/>
      <c r="AN10" s="54"/>
      <c r="AO10" s="54"/>
      <c r="AP10" s="54"/>
      <c r="AQ10" s="54"/>
      <c r="AR10" s="54"/>
      <c r="AS10" s="54"/>
      <c r="AT10" s="53">
        <f>データ!W6</f>
        <v>0.16</v>
      </c>
      <c r="AU10" s="53"/>
      <c r="AV10" s="53"/>
      <c r="AW10" s="53"/>
      <c r="AX10" s="53"/>
      <c r="AY10" s="53"/>
      <c r="AZ10" s="53"/>
      <c r="BA10" s="53"/>
      <c r="BB10" s="53">
        <f>データ!X6</f>
        <v>15812.5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RNY+QJIZGj6Uc5gG90OVkHKR2lBOF67rb/KHR6qn0rVQEaiefZwt/7nvOv11SrJF8AEcxuZIbINEd7QvvIEcdw==" saltValue="V9sbr4PuJvEoDSGosDIY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313891</v>
      </c>
      <c r="D6" s="19">
        <f t="shared" si="3"/>
        <v>47</v>
      </c>
      <c r="E6" s="19">
        <f t="shared" si="3"/>
        <v>18</v>
      </c>
      <c r="F6" s="19">
        <f t="shared" si="3"/>
        <v>0</v>
      </c>
      <c r="G6" s="19">
        <f t="shared" si="3"/>
        <v>0</v>
      </c>
      <c r="H6" s="19" t="str">
        <f t="shared" si="3"/>
        <v>鳥取県　南部町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24.77</v>
      </c>
      <c r="Q6" s="20">
        <f t="shared" si="3"/>
        <v>100</v>
      </c>
      <c r="R6" s="20">
        <f t="shared" si="3"/>
        <v>3850</v>
      </c>
      <c r="S6" s="20">
        <f t="shared" si="3"/>
        <v>10272</v>
      </c>
      <c r="T6" s="20">
        <f t="shared" si="3"/>
        <v>114.03</v>
      </c>
      <c r="U6" s="20">
        <f t="shared" si="3"/>
        <v>90.08</v>
      </c>
      <c r="V6" s="20">
        <f t="shared" si="3"/>
        <v>2530</v>
      </c>
      <c r="W6" s="20">
        <f t="shared" si="3"/>
        <v>0.16</v>
      </c>
      <c r="X6" s="20">
        <f t="shared" si="3"/>
        <v>15812.5</v>
      </c>
      <c r="Y6" s="21">
        <f>IF(Y7="",NA(),Y7)</f>
        <v>67.05</v>
      </c>
      <c r="Z6" s="21">
        <f t="shared" ref="Z6:AH6" si="4">IF(Z7="",NA(),Z7)</f>
        <v>66.150000000000006</v>
      </c>
      <c r="AA6" s="21">
        <f t="shared" si="4"/>
        <v>71.8</v>
      </c>
      <c r="AB6" s="21">
        <f t="shared" si="4"/>
        <v>65.47</v>
      </c>
      <c r="AC6" s="21">
        <f t="shared" si="4"/>
        <v>71.09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20.18</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54.69</v>
      </c>
      <c r="BR6" s="21">
        <f t="shared" ref="BR6:BZ6" si="8">IF(BR7="",NA(),BR7)</f>
        <v>53.25</v>
      </c>
      <c r="BS6" s="21">
        <f t="shared" si="8"/>
        <v>50.06</v>
      </c>
      <c r="BT6" s="21">
        <f t="shared" si="8"/>
        <v>45.86</v>
      </c>
      <c r="BU6" s="21">
        <f t="shared" si="8"/>
        <v>59.26</v>
      </c>
      <c r="BV6" s="21">
        <f t="shared" si="8"/>
        <v>62.5</v>
      </c>
      <c r="BW6" s="21">
        <f t="shared" si="8"/>
        <v>60.59</v>
      </c>
      <c r="BX6" s="21">
        <f t="shared" si="8"/>
        <v>60</v>
      </c>
      <c r="BY6" s="21">
        <f t="shared" si="8"/>
        <v>59.01</v>
      </c>
      <c r="BZ6" s="21">
        <f t="shared" si="8"/>
        <v>56.06</v>
      </c>
      <c r="CA6" s="20" t="str">
        <f>IF(CA7="","",IF(CA7="-","【-】","【"&amp;SUBSTITUTE(TEXT(CA7,"#,##0.00"),"-","△")&amp;"】"))</f>
        <v>【53.65】</v>
      </c>
      <c r="CB6" s="21">
        <f>IF(CB7="",NA(),CB7)</f>
        <v>203.59</v>
      </c>
      <c r="CC6" s="21">
        <f t="shared" ref="CC6:CK6" si="9">IF(CC7="",NA(),CC7)</f>
        <v>208.39</v>
      </c>
      <c r="CD6" s="21">
        <f t="shared" si="9"/>
        <v>245.28</v>
      </c>
      <c r="CE6" s="21">
        <f t="shared" si="9"/>
        <v>264.25</v>
      </c>
      <c r="CF6" s="21">
        <f t="shared" si="9"/>
        <v>210.88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72.22</v>
      </c>
      <c r="CY6" s="21">
        <f t="shared" ref="CY6:DG6" si="11">IF(CY7="",NA(),CY7)</f>
        <v>72.89</v>
      </c>
      <c r="CZ6" s="21">
        <f t="shared" si="11"/>
        <v>65.53</v>
      </c>
      <c r="DA6" s="21">
        <f t="shared" si="11"/>
        <v>65.34</v>
      </c>
      <c r="DB6" s="21">
        <f t="shared" si="11"/>
        <v>63.6</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313891</v>
      </c>
      <c r="D7" s="23">
        <v>47</v>
      </c>
      <c r="E7" s="23">
        <v>18</v>
      </c>
      <c r="F7" s="23">
        <v>0</v>
      </c>
      <c r="G7" s="23">
        <v>0</v>
      </c>
      <c r="H7" s="23" t="s">
        <v>98</v>
      </c>
      <c r="I7" s="23" t="s">
        <v>99</v>
      </c>
      <c r="J7" s="23" t="s">
        <v>100</v>
      </c>
      <c r="K7" s="23" t="s">
        <v>101</v>
      </c>
      <c r="L7" s="23" t="s">
        <v>102</v>
      </c>
      <c r="M7" s="23" t="s">
        <v>103</v>
      </c>
      <c r="N7" s="24" t="s">
        <v>104</v>
      </c>
      <c r="O7" s="24" t="s">
        <v>105</v>
      </c>
      <c r="P7" s="24">
        <v>24.77</v>
      </c>
      <c r="Q7" s="24">
        <v>100</v>
      </c>
      <c r="R7" s="24">
        <v>3850</v>
      </c>
      <c r="S7" s="24">
        <v>10272</v>
      </c>
      <c r="T7" s="24">
        <v>114.03</v>
      </c>
      <c r="U7" s="24">
        <v>90.08</v>
      </c>
      <c r="V7" s="24">
        <v>2530</v>
      </c>
      <c r="W7" s="24">
        <v>0.16</v>
      </c>
      <c r="X7" s="24">
        <v>15812.5</v>
      </c>
      <c r="Y7" s="24">
        <v>67.05</v>
      </c>
      <c r="Z7" s="24">
        <v>66.150000000000006</v>
      </c>
      <c r="AA7" s="24">
        <v>71.8</v>
      </c>
      <c r="AB7" s="24">
        <v>65.47</v>
      </c>
      <c r="AC7" s="24">
        <v>71.09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20.18</v>
      </c>
      <c r="BG7" s="24">
        <v>0</v>
      </c>
      <c r="BH7" s="24">
        <v>0</v>
      </c>
      <c r="BI7" s="24">
        <v>0</v>
      </c>
      <c r="BJ7" s="24">
        <v>0</v>
      </c>
      <c r="BK7" s="24">
        <v>270.57</v>
      </c>
      <c r="BL7" s="24">
        <v>294.27</v>
      </c>
      <c r="BM7" s="24">
        <v>294.08999999999997</v>
      </c>
      <c r="BN7" s="24">
        <v>294.08999999999997</v>
      </c>
      <c r="BO7" s="24">
        <v>338.47</v>
      </c>
      <c r="BP7" s="24">
        <v>349.83</v>
      </c>
      <c r="BQ7" s="24">
        <v>54.69</v>
      </c>
      <c r="BR7" s="24">
        <v>53.25</v>
      </c>
      <c r="BS7" s="24">
        <v>50.06</v>
      </c>
      <c r="BT7" s="24">
        <v>45.86</v>
      </c>
      <c r="BU7" s="24">
        <v>59.26</v>
      </c>
      <c r="BV7" s="24">
        <v>62.5</v>
      </c>
      <c r="BW7" s="24">
        <v>60.59</v>
      </c>
      <c r="BX7" s="24">
        <v>60</v>
      </c>
      <c r="BY7" s="24">
        <v>59.01</v>
      </c>
      <c r="BZ7" s="24">
        <v>56.06</v>
      </c>
      <c r="CA7" s="24">
        <v>53.65</v>
      </c>
      <c r="CB7" s="24">
        <v>203.59</v>
      </c>
      <c r="CC7" s="24">
        <v>208.39</v>
      </c>
      <c r="CD7" s="24">
        <v>245.28</v>
      </c>
      <c r="CE7" s="24">
        <v>264.25</v>
      </c>
      <c r="CF7" s="24">
        <v>210.88</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72.22</v>
      </c>
      <c r="CY7" s="24">
        <v>72.89</v>
      </c>
      <c r="CZ7" s="24">
        <v>65.53</v>
      </c>
      <c r="DA7" s="24">
        <v>65.34</v>
      </c>
      <c r="DB7" s="24">
        <v>63.6</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2025-01-24T07:40:54Z</dcterms:created>
  <dcterms:modified xsi:type="dcterms:W3CDTF">2025-01-29T00:55:03Z</dcterms:modified>
  <cp:category/>
</cp:coreProperties>
</file>