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ile\FileSV\01 総務課\01　財政関係\88その他\地方公営企業関係\照会\R06年度\【R07.2.3期限】公営企業に係る経営比較分析表（令和５年度決算）の分析等について（依頼）\04_町→県\"/>
    </mc:Choice>
  </mc:AlternateContent>
  <xr:revisionPtr revIDLastSave="0" documentId="13_ncr:1_{DD33E570-81D9-48AB-9CCB-CB2AD85484FE}" xr6:coauthVersionLast="47" xr6:coauthVersionMax="47" xr10:uidLastSave="{00000000-0000-0000-0000-000000000000}"/>
  <workbookProtection workbookAlgorithmName="SHA-512" workbookHashValue="3dbVKMGbgjJQrxAZ7Y0DF3HLpaNh8w+VITrRFDLA/UYCpGktM1LXU7T137Bd/XUntIuTN6HsiOMfhIZyZkQyHg==" workbookSaltValue="a0YoDsO/sRnApgf1tND6m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AL8" i="4" s="1"/>
  <c r="Q6" i="5"/>
  <c r="P6" i="5"/>
  <c r="P10" i="4" s="1"/>
  <c r="O6" i="5"/>
  <c r="I10" i="4" s="1"/>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H85" i="4"/>
  <c r="E85" i="4"/>
  <c r="AT10" i="4"/>
  <c r="W10" i="4"/>
  <c r="B10" i="4"/>
  <c r="BB8" i="4"/>
  <c r="AT8" i="4"/>
  <c r="W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<sst xmlns="http://schemas.openxmlformats.org/spreadsheetml/2006/main" count="228" uniqueCount="112">
  <si>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</si>
  <si>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</si>
  <si>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</si>
  <si>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</si>
  <si>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</si>
  <si>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</si>
  <si>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</si>
  <si>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</si>
  <si>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</si>
  <si>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</si>
  <si>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</si>
  <si>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</si>
  <si>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</si>
  <si>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</si>
  <si>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</si>
  <si>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</si>
  <si>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</si>
  <si>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</si>
  <si>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</si>
  <si>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</si>
  <si>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</si>
  <si>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</si>
  <si>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</si>
  <si>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</si>
  <si>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</si>
  <si>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</si>
  <si>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</si>
  <si>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</si>
  <si>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</si>
  <si>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</si>
  <si>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</si>
  <si>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</si>
  <si>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</si>
  <si>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</si>
  <si>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</si>
  <si>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</si>
  <si>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</si>
  <si>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</si>
  <si>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</si>
  <si>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</si>
  <si>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</si>
  <si>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</si>
  <si>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</si>
  <si>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</si>
  <si>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</si>
  <si>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</si>
  <si>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</si>
  <si>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</si>
  <si>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</si>
  <si>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</si>
  <si>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</si>
  <si>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</si>
  <si>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</si>
  <si>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</si>
  <si>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</si>
  <si>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</si>
  <si>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</si>
  <si>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</si>
  <si>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</si>
  <si>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</si>
  <si>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</si>
  <si>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</si>
  <si>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</si>
  <si>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</si>
  <si>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</si>
  <si>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</si>
  <si>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</si>
  <si>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</si>
  <si>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</si>
  <si>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</si>
  <si>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</si>
  <si>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</si>
  <si>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</si>
  <si>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</si>
  <si>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</si>
  <si>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</si>
  <si>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</si>
  <si>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</si>
  <si>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</si>
  <si>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</si>
  <si>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</si>
  <si>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</si>
  <si>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</si>
  <si>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</si>
  <si>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</si>
  <si>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</si>
  <si>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</si>
  <si>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</si>
  <si>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</si>
  <si>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</si>
  <si>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</si>
  <si>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</si>
  <si>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</si>
  <si>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</si>
  <si>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</si>
  <si>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</si>
  <si>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</si>
  <si>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</si>
  <si>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</si>
  <si>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</si>
  <si>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</si>
  <si>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</si>
  <si>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</si>
  <si>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</si>
  <si>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</si>
  <si>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</si>
  <si>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</si>
  <si>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</si>
  <si>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</si>
  <si>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①経常収支比率②累積欠損金比率
　長期前受金収益化額の見直しにより、収益が増加し、経常収支比率が100%を上回っている。これにより累積欠損金比率も減少した。
　引き続き、経営改善を図っていく。
③流動比率
　100%を下回って推移している。旧簡水時代の企業債償還費用が大半を占めているが、他会計補助を一部受けて支払いを行っており、支払能力に問題が生じる見込みはない。
④企業債残高対給水収益比率
　水道基本料金の減免（12ヶ月）により、前年より給水収益が減少したため、数値が増加しているが、企業債残高は年々減少しており、今後は改善方向に推移していく予定である。
⑤料金回収率
　100%を下回っており、給水収益以外の他会計補助金等によって費用が賄われている状況にある。新型ｺﾛﾅｳｲﾙｽ対策の経済支援として基本料金の減免を実施してきたが、5類移行により当年度で支援は終了するため、翌年度からはコロナ以前の数値付近へ回復する見込みである。
⑥給水原価
　類似団体と比べると低値で推移している。
⑦施設利用率⑧有収率
　全国平均・類似団体を大きく上回っている。</t>
    <phoneticPr fontId="4"/>
  </si>
  <si>
    <t>①有形固定資産減価償却率
②管路経年化率
　全国平均・類似団体を大きく下回っており、老朽化度合は比較的少ない。
③管路更新率
　令和５年度は更新工事の延長が減少したことにより、数値も減少した。
　今後も、事業費を平準化しながら継続的に更新を行う予定としている。</t>
    <phoneticPr fontId="4"/>
  </si>
  <si>
    <t>　平成２８年度、簡水事業統合により、特に減価償却費が増加（悪化）し、累積欠損金が増加し続けていたが、令和４年度から改善方向へ転換した。
　健全経営に向けた収入の維持（適正な料金水準の検討）、歳出抑制を図りながら、計画的な資産管理を行い、安心安全な飲料水供給に努めたい。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</si>
</sst>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1.24</c:v>
                </c:pt>
                <c:pt idx="1">
                  <c:v>1.04</c:v>
                </c:pt>
                <c:pt idx="2">
                  <c:v>0.39</c:v>
                </c:pt>
                <c:pt idx="3">
                  <c:v>0.17</c:v>
                </c:pt>
                <c:pt idx="4">
                  <c:v>0.12</c:v>
                </c:pt>
              </c:numCache>
            </c:numRef>
          </c:val>
          <c:extLst>
            <c:ext xmlns:c16="http://schemas.microsoft.com/office/drawing/2014/chart" uri="{C3380CC4-5D6E-409C-BE32-E72D297353CC}">
              <c16:uniqueId val="{00000000-AA42-452E-8F2F-1172375BFB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0.36</c:v>
                </c:pt>
                <c:pt idx="3">
                  <c:v>0.56999999999999995</c:v>
                </c:pt>
                <c:pt idx="4">
                  <c:v>0.56000000000000005</c:v>
                </c:pt>
              </c:numCache>
            </c:numRef>
          </c:val>
          <c:smooth val="0"/>
          <c:extLst>
            <c:ext xmlns:c16="http://schemas.microsoft.com/office/drawing/2014/chart" uri="{C3380CC4-5D6E-409C-BE32-E72D297353CC}">
              <c16:uniqueId val="{00000001-AA42-452E-8F2F-1172375BFB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63.56</c:v>
                </c:pt>
                <c:pt idx="1">
                  <c:v>64.510000000000005</c:v>
                </c:pt>
                <c:pt idx="2">
                  <c:v>63.24</c:v>
                </c:pt>
                <c:pt idx="3">
                  <c:v>62.83</c:v>
                </c:pt>
                <c:pt idx="4">
                  <c:v>60.22</c:v>
                </c:pt>
              </c:numCache>
            </c:numRef>
          </c:val>
          <c:extLst>
            <c:ext xmlns:c16="http://schemas.microsoft.com/office/drawing/2014/chart" uri="{C3380CC4-5D6E-409C-BE32-E72D297353CC}">
              <c16:uniqueId val="{00000000-45F3-4EEB-8F69-A4EC6C59B9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50.09</c:v>
                </c:pt>
                <c:pt idx="3">
                  <c:v>50.1</c:v>
                </c:pt>
                <c:pt idx="4">
                  <c:v>49.76</c:v>
                </c:pt>
              </c:numCache>
            </c:numRef>
          </c:val>
          <c:smooth val="0"/>
          <c:extLst>
            <c:ext xmlns:c16="http://schemas.microsoft.com/office/drawing/2014/chart" uri="{C3380CC4-5D6E-409C-BE32-E72D297353CC}">
              <c16:uniqueId val="{00000001-45F3-4EEB-8F69-A4EC6C59B9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92.4</c:v>
                </c:pt>
                <c:pt idx="1">
                  <c:v>92.5</c:v>
                </c:pt>
                <c:pt idx="2">
                  <c:v>92.5</c:v>
                </c:pt>
                <c:pt idx="3">
                  <c:v>92.6</c:v>
                </c:pt>
                <c:pt idx="4">
                  <c:v>92.7</c:v>
                </c:pt>
              </c:numCache>
            </c:numRef>
          </c:val>
          <c:extLst>
            <c:ext xmlns:c16="http://schemas.microsoft.com/office/drawing/2014/chart" uri="{C3380CC4-5D6E-409C-BE32-E72D297353CC}">
              <c16:uniqueId val="{00000000-BFBB-4C72-977B-35FEF7D20B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77.599999999999994</c:v>
                </c:pt>
                <c:pt idx="3">
                  <c:v>77.3</c:v>
                </c:pt>
                <c:pt idx="4">
                  <c:v>76.64</c:v>
                </c:pt>
              </c:numCache>
            </c:numRef>
          </c:val>
          <c:smooth val="0"/>
          <c:extLst>
            <c:ext xmlns:c16="http://schemas.microsoft.com/office/drawing/2014/chart" uri="{C3380CC4-5D6E-409C-BE32-E72D297353CC}">
              <c16:uniqueId val="{00000001-BFBB-4C72-977B-35FEF7D20B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86.73</c:v>
                </c:pt>
                <c:pt idx="1">
                  <c:v>86.51</c:v>
                </c:pt>
                <c:pt idx="2">
                  <c:v>82.28</c:v>
                </c:pt>
                <c:pt idx="3">
                  <c:v>134.4</c:v>
                </c:pt>
                <c:pt idx="4">
                  <c:v>135.47</c:v>
                </c:pt>
              </c:numCache>
            </c:numRef>
          </c:val>
          <c:extLst>
            <c:ext xmlns:c16="http://schemas.microsoft.com/office/drawing/2014/chart" uri="{C3380CC4-5D6E-409C-BE32-E72D297353CC}">
              <c16:uniqueId val="{00000000-00F2-4ED6-9AD4-8FC2E55469E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105.77</c:v>
                </c:pt>
                <c:pt idx="3">
                  <c:v>104.82</c:v>
                </c:pt>
                <c:pt idx="4">
                  <c:v>106.46</c:v>
                </c:pt>
              </c:numCache>
            </c:numRef>
          </c:val>
          <c:smooth val="0"/>
          <c:extLst>
            <c:ext xmlns:c16="http://schemas.microsoft.com/office/drawing/2014/chart" uri="{C3380CC4-5D6E-409C-BE32-E72D297353CC}">
              <c16:uniqueId val="{00000001-00F2-4ED6-9AD4-8FC2E55469E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25.71</c:v>
                </c:pt>
                <c:pt idx="1">
                  <c:v>27.55</c:v>
                </c:pt>
                <c:pt idx="2">
                  <c:v>30.26</c:v>
                </c:pt>
                <c:pt idx="3">
                  <c:v>32.39</c:v>
                </c:pt>
                <c:pt idx="4">
                  <c:v>35.08</c:v>
                </c:pt>
              </c:numCache>
            </c:numRef>
          </c:val>
          <c:extLst>
            <c:ext xmlns:c16="http://schemas.microsoft.com/office/drawing/2014/chart" uri="{C3380CC4-5D6E-409C-BE32-E72D297353CC}">
              <c16:uniqueId val="{00000000-0D0E-4813-8044-4A4E6D8E37B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48.41</c:v>
                </c:pt>
                <c:pt idx="3">
                  <c:v>50.02</c:v>
                </c:pt>
                <c:pt idx="4">
                  <c:v>51.38</c:v>
                </c:pt>
              </c:numCache>
            </c:numRef>
          </c:val>
          <c:smooth val="0"/>
          <c:extLst>
            <c:ext xmlns:c16="http://schemas.microsoft.com/office/drawing/2014/chart" uri="{C3380CC4-5D6E-409C-BE32-E72D297353CC}">
              <c16:uniqueId val="{00000001-0D0E-4813-8044-4A4E6D8E37B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2.0299999999999998</c:v>
                </c:pt>
                <c:pt idx="1">
                  <c:v>1.06</c:v>
                </c:pt>
                <c:pt idx="2">
                  <c:v>1.02</c:v>
                </c:pt>
                <c:pt idx="3">
                  <c:v>0.87</c:v>
                </c:pt>
                <c:pt idx="4">
                  <c:v>0.74</c:v>
                </c:pt>
              </c:numCache>
            </c:numRef>
          </c:val>
          <c:extLst>
            <c:ext xmlns:c16="http://schemas.microsoft.com/office/drawing/2014/chart" uri="{C3380CC4-5D6E-409C-BE32-E72D297353CC}">
              <c16:uniqueId val="{00000000-7D8F-48BE-82DB-FEC118BB77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18.64</c:v>
                </c:pt>
                <c:pt idx="3">
                  <c:v>19.510000000000002</c:v>
                </c:pt>
                <c:pt idx="4">
                  <c:v>21.6</c:v>
                </c:pt>
              </c:numCache>
            </c:numRef>
          </c:val>
          <c:smooth val="0"/>
          <c:extLst>
            <c:ext xmlns:c16="http://schemas.microsoft.com/office/drawing/2014/chart" uri="{C3380CC4-5D6E-409C-BE32-E72D297353CC}">
              <c16:uniqueId val="{00000001-7D8F-48BE-82DB-FEC118BB77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221.31</c:v>
                </c:pt>
                <c:pt idx="1">
                  <c:v>274.95</c:v>
                </c:pt>
                <c:pt idx="2">
                  <c:v>324.99</c:v>
                </c:pt>
                <c:pt idx="3">
                  <c:v>238.69</c:v>
                </c:pt>
                <c:pt idx="4">
                  <c:v>130.38999999999999</c:v>
                </c:pt>
              </c:numCache>
            </c:numRef>
          </c:val>
          <c:extLst>
            <c:ext xmlns:c16="http://schemas.microsoft.com/office/drawing/2014/chart" uri="{C3380CC4-5D6E-409C-BE32-E72D297353CC}">
              <c16:uniqueId val="{00000000-7B67-40E4-9EC4-6F9E86D1F1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28.03</c:v>
                </c:pt>
                <c:pt idx="3">
                  <c:v>26.73</c:v>
                </c:pt>
                <c:pt idx="4">
                  <c:v>27.85</c:v>
                </c:pt>
              </c:numCache>
            </c:numRef>
          </c:val>
          <c:smooth val="0"/>
          <c:extLst>
            <c:ext xmlns:c16="http://schemas.microsoft.com/office/drawing/2014/chart" uri="{C3380CC4-5D6E-409C-BE32-E72D297353CC}">
              <c16:uniqueId val="{00000001-7B67-40E4-9EC4-6F9E86D1F1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82.36</c:v>
                </c:pt>
                <c:pt idx="1">
                  <c:v>84.63</c:v>
                </c:pt>
                <c:pt idx="2">
                  <c:v>83.07</c:v>
                </c:pt>
                <c:pt idx="3">
                  <c:v>105.27</c:v>
                </c:pt>
                <c:pt idx="4">
                  <c:v>123.34</c:v>
                </c:pt>
              </c:numCache>
            </c:numRef>
          </c:val>
          <c:extLst>
            <c:ext xmlns:c16="http://schemas.microsoft.com/office/drawing/2014/chart" uri="{C3380CC4-5D6E-409C-BE32-E72D297353CC}">
              <c16:uniqueId val="{00000000-5DD1-4DB9-9095-FDA8D20097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305.33999999999997</c:v>
                </c:pt>
                <c:pt idx="3">
                  <c:v>310.01</c:v>
                </c:pt>
                <c:pt idx="4">
                  <c:v>311.12</c:v>
                </c:pt>
              </c:numCache>
            </c:numRef>
          </c:val>
          <c:smooth val="0"/>
          <c:extLst>
            <c:ext xmlns:c16="http://schemas.microsoft.com/office/drawing/2014/chart" uri="{C3380CC4-5D6E-409C-BE32-E72D297353CC}">
              <c16:uniqueId val="{00000001-5DD1-4DB9-9095-FDA8D20097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1328.21</c:v>
                </c:pt>
                <c:pt idx="1">
                  <c:v>1506.88</c:v>
                </c:pt>
                <c:pt idx="2">
                  <c:v>1518.57</c:v>
                </c:pt>
                <c:pt idx="3">
                  <c:v>1773.97</c:v>
                </c:pt>
                <c:pt idx="4">
                  <c:v>1929.76</c:v>
                </c:pt>
              </c:numCache>
            </c:numRef>
          </c:val>
          <c:extLst>
            <c:ext xmlns:c16="http://schemas.microsoft.com/office/drawing/2014/chart" uri="{C3380CC4-5D6E-409C-BE32-E72D297353CC}">
              <c16:uniqueId val="{00000000-DFF2-400C-8355-45913FB16A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561.34</c:v>
                </c:pt>
                <c:pt idx="3">
                  <c:v>538.33000000000004</c:v>
                </c:pt>
                <c:pt idx="4">
                  <c:v>515.14</c:v>
                </c:pt>
              </c:numCache>
            </c:numRef>
          </c:val>
          <c:smooth val="0"/>
          <c:extLst>
            <c:ext xmlns:c16="http://schemas.microsoft.com/office/drawing/2014/chart" uri="{C3380CC4-5D6E-409C-BE32-E72D297353CC}">
              <c16:uniqueId val="{00000001-DFF2-400C-8355-45913FB16A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60.32</c:v>
                </c:pt>
                <c:pt idx="1">
                  <c:v>57.21</c:v>
                </c:pt>
                <c:pt idx="2">
                  <c:v>49.71</c:v>
                </c:pt>
                <c:pt idx="3">
                  <c:v>46.53</c:v>
                </c:pt>
                <c:pt idx="4">
                  <c:v>45</c:v>
                </c:pt>
              </c:numCache>
            </c:numRef>
          </c:val>
          <c:extLst>
            <c:ext xmlns:c16="http://schemas.microsoft.com/office/drawing/2014/chart" uri="{C3380CC4-5D6E-409C-BE32-E72D297353CC}">
              <c16:uniqueId val="{00000000-355C-4571-A4E5-F38FAA6CF26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84.82</c:v>
                </c:pt>
                <c:pt idx="3">
                  <c:v>82.29</c:v>
                </c:pt>
                <c:pt idx="4">
                  <c:v>84.16</c:v>
                </c:pt>
              </c:numCache>
            </c:numRef>
          </c:val>
          <c:smooth val="0"/>
          <c:extLst>
            <c:ext xmlns:c16="http://schemas.microsoft.com/office/drawing/2014/chart" uri="{C3380CC4-5D6E-409C-BE32-E72D297353CC}">
              <c16:uniqueId val="{00000001-355C-4571-A4E5-F38FAA6CF26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171.54</c:v>
                </c:pt>
                <c:pt idx="1">
                  <c:v>162.07</c:v>
                </c:pt>
                <c:pt idx="2">
                  <c:v>186.62</c:v>
                </c:pt>
                <c:pt idx="3">
                  <c:v>163.71</c:v>
                </c:pt>
                <c:pt idx="4">
                  <c:v>153</c:v>
                </c:pt>
              </c:numCache>
            </c:numRef>
          </c:val>
          <c:extLst>
            <c:ext xmlns:c16="http://schemas.microsoft.com/office/drawing/2014/chart" uri="{C3380CC4-5D6E-409C-BE32-E72D297353CC}">
              <c16:uniqueId val="{00000000-0A6A-473D-8A49-5DE6521F94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224.82</c:v>
                </c:pt>
                <c:pt idx="3">
                  <c:v>230.85</c:v>
                </c:pt>
                <c:pt idx="4">
                  <c:v>230.21</c:v>
                </c:pt>
              </c:numCache>
            </c:numRef>
          </c:val>
          <c:smooth val="0"/>
          <c:extLst>
            <c:ext xmlns:c16="http://schemas.microsoft.com/office/drawing/2014/chart" uri="{C3380CC4-5D6E-409C-BE32-E72D297353CC}">
              <c16:uniqueId val="{00000001-0A6A-473D-8A49-5DE6521F94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J72" sqref="BJ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鳥取県　伯耆町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58">
        <f>データ!$R$6</f>
        <v>10297</v>
      </c>
      <c r="AM8" s="58"/>
      <c r="AN8" s="58"/>
      <c r="AO8" s="58"/>
      <c r="AP8" s="58"/>
      <c r="AQ8" s="58"/>
      <c r="AR8" s="58"/>
      <c r="AS8" s="58"/>
      <c r="AT8" s="55">
        <f>データ!$S$6</f>
        <v>139.44</v>
      </c>
      <c r="AU8" s="56"/>
      <c r="AV8" s="56"/>
      <c r="AW8" s="56"/>
      <c r="AX8" s="56"/>
      <c r="AY8" s="56"/>
      <c r="AZ8" s="56"/>
      <c r="BA8" s="56"/>
      <c r="BB8" s="45">
        <f>データ!$T$6</f>
        <v>73.849999999999994</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62.73</v>
      </c>
      <c r="J10" s="56"/>
      <c r="K10" s="56"/>
      <c r="L10" s="56"/>
      <c r="M10" s="56"/>
      <c r="N10" s="56"/>
      <c r="O10" s="57"/>
      <c r="P10" s="45">
        <f>データ!$P$6</f>
        <v>93.68</v>
      </c>
      <c r="Q10" s="45"/>
      <c r="R10" s="45"/>
      <c r="S10" s="45"/>
      <c r="T10" s="45"/>
      <c r="U10" s="45"/>
      <c r="V10" s="45"/>
      <c r="W10" s="58">
        <f>データ!$Q$6</f>
        <v>2200</v>
      </c>
      <c r="X10" s="58"/>
      <c r="Y10" s="58"/>
      <c r="Z10" s="58"/>
      <c r="AA10" s="58"/>
      <c r="AB10" s="58"/>
      <c r="AC10" s="58"/>
      <c r="AD10" s="2"/>
      <c r="AE10" s="2"/>
      <c r="AF10" s="2"/>
      <c r="AG10" s="2"/>
      <c r="AH10" s="2"/>
      <c r="AI10" s="2"/>
      <c r="AJ10" s="2"/>
      <c r="AK10" s="2"/>
      <c r="AL10" s="58">
        <f>データ!$U$6</f>
        <v>9621</v>
      </c>
      <c r="AM10" s="58"/>
      <c r="AN10" s="58"/>
      <c r="AO10" s="58"/>
      <c r="AP10" s="58"/>
      <c r="AQ10" s="58"/>
      <c r="AR10" s="58"/>
      <c r="AS10" s="58"/>
      <c r="AT10" s="55">
        <f>データ!$V$6</f>
        <v>28.27</v>
      </c>
      <c r="AU10" s="56"/>
      <c r="AV10" s="56"/>
      <c r="AW10" s="56"/>
      <c r="AX10" s="56"/>
      <c r="AY10" s="56"/>
      <c r="AZ10" s="56"/>
      <c r="BA10" s="56"/>
      <c r="BB10" s="45">
        <f>データ!$W$6</f>
        <v>340.33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40LeaU4rtg4QTL26xOIngURQY05dpKZmMvICUnP4jx0yAHwn1yPwl9c452kDDtokRQBNexj2stb8dDeilrIQg==" saltValue="F7d7tbiw5GyJioNichJvv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313904</v>
      </c>
      <c r="D6" s="20">
        <f t="shared" si="3"/>
        <v>46</v>
      </c>
      <c r="E6" s="20">
        <f t="shared" si="3"/>
        <v>1</v>
      </c>
      <c r="F6" s="20">
        <f t="shared" si="3"/>
        <v>0</v>
      </c>
      <c r="G6" s="20">
        <f t="shared" si="3"/>
        <v>1</v>
      </c>
      <c r="H6" s="20" t="str">
        <f t="shared" si="3"/>
        <v>鳥取県　伯耆町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62.73</v>
      </c>
      <c r="P6" s="21">
        <f t="shared" si="3"/>
        <v>93.68</v>
      </c>
      <c r="Q6" s="21">
        <f t="shared" si="3"/>
        <v>2200</v>
      </c>
      <c r="R6" s="21">
        <f t="shared" si="3"/>
        <v>10297</v>
      </c>
      <c r="S6" s="21">
        <f t="shared" si="3"/>
        <v>139.44</v>
      </c>
      <c r="T6" s="21">
        <f t="shared" si="3"/>
        <v>73.849999999999994</v>
      </c>
      <c r="U6" s="21">
        <f t="shared" si="3"/>
        <v>9621</v>
      </c>
      <c r="V6" s="21">
        <f t="shared" si="3"/>
        <v>28.27</v>
      </c>
      <c r="W6" s="21">
        <f t="shared" si="3"/>
        <v>340.33</v>
      </c>
      <c r="X6" s="22">
        <f>IF(X7="",NA(),X7)</f>
        <v>86.73</v>
      </c>
      <c r="Y6" s="22">
        <f t="shared" ref="Y6:AG6" si="4">IF(Y7="",NA(),Y7)</f>
        <v>86.51</v>
      </c>
      <c r="Z6" s="22">
        <f t="shared" si="4"/>
        <v>82.28</v>
      </c>
      <c r="AA6" s="22">
        <f t="shared" si="4"/>
        <v>134.4</v>
      </c>
      <c r="AB6" s="22">
        <f t="shared" si="4"/>
        <v>135.47</v>
      </c>
      <c r="AC6" s="22">
        <f t="shared" si="4"/>
        <v>108.46</v>
      </c>
      <c r="AD6" s="22">
        <f t="shared" si="4"/>
        <v>109.02</v>
      </c>
      <c r="AE6" s="22">
        <f t="shared" si="4"/>
        <v>105.77</v>
      </c>
      <c r="AF6" s="22">
        <f t="shared" si="4"/>
        <v>104.82</v>
      </c>
      <c r="AG6" s="22">
        <f t="shared" si="4"/>
        <v>106.46</v>
      </c>
      <c r="AH6" s="21" t="str">
        <f>IF(AH7="","",IF(AH7="-","【-】","【"&amp;SUBSTITUTE(TEXT(AH7,"#,##0.00"),"-","△")&amp;"】"))</f>
        <v>【108.24】</v>
      </c>
      <c r="AI6" s="22">
        <f>IF(AI7="",NA(),AI7)</f>
        <v>221.31</v>
      </c>
      <c r="AJ6" s="22">
        <f t="shared" ref="AJ6:AR6" si="5">IF(AJ7="",NA(),AJ7)</f>
        <v>274.95</v>
      </c>
      <c r="AK6" s="22">
        <f t="shared" si="5"/>
        <v>324.99</v>
      </c>
      <c r="AL6" s="22">
        <f t="shared" si="5"/>
        <v>238.69</v>
      </c>
      <c r="AM6" s="22">
        <f t="shared" si="5"/>
        <v>130.38999999999999</v>
      </c>
      <c r="AN6" s="22">
        <f t="shared" si="5"/>
        <v>11.94</v>
      </c>
      <c r="AO6" s="22">
        <f t="shared" si="5"/>
        <v>11</v>
      </c>
      <c r="AP6" s="22">
        <f t="shared" si="5"/>
        <v>28.03</v>
      </c>
      <c r="AQ6" s="22">
        <f t="shared" si="5"/>
        <v>26.73</v>
      </c>
      <c r="AR6" s="22">
        <f t="shared" si="5"/>
        <v>27.85</v>
      </c>
      <c r="AS6" s="21" t="str">
        <f>IF(AS7="","",IF(AS7="-","【-】","【"&amp;SUBSTITUTE(TEXT(AS7,"#,##0.00"),"-","△")&amp;"】"))</f>
        <v>【1.50】</v>
      </c>
      <c r="AT6" s="22">
        <f>IF(AT7="",NA(),AT7)</f>
        <v>82.36</v>
      </c>
      <c r="AU6" s="22">
        <f t="shared" ref="AU6:BC6" si="6">IF(AU7="",NA(),AU7)</f>
        <v>84.63</v>
      </c>
      <c r="AV6" s="22">
        <f t="shared" si="6"/>
        <v>83.07</v>
      </c>
      <c r="AW6" s="22">
        <f t="shared" si="6"/>
        <v>105.27</v>
      </c>
      <c r="AX6" s="22">
        <f t="shared" si="6"/>
        <v>123.34</v>
      </c>
      <c r="AY6" s="22">
        <f t="shared" si="6"/>
        <v>362.93</v>
      </c>
      <c r="AZ6" s="22">
        <f t="shared" si="6"/>
        <v>371.81</v>
      </c>
      <c r="BA6" s="22">
        <f t="shared" si="6"/>
        <v>305.33999999999997</v>
      </c>
      <c r="BB6" s="22">
        <f t="shared" si="6"/>
        <v>310.01</v>
      </c>
      <c r="BC6" s="22">
        <f t="shared" si="6"/>
        <v>311.12</v>
      </c>
      <c r="BD6" s="21" t="str">
        <f>IF(BD7="","",IF(BD7="-","【-】","【"&amp;SUBSTITUTE(TEXT(BD7,"#,##0.00"),"-","△")&amp;"】"))</f>
        <v>【243.36】</v>
      </c>
      <c r="BE6" s="22">
        <f>IF(BE7="",NA(),BE7)</f>
        <v>1328.21</v>
      </c>
      <c r="BF6" s="22">
        <f t="shared" ref="BF6:BN6" si="7">IF(BF7="",NA(),BF7)</f>
        <v>1506.88</v>
      </c>
      <c r="BG6" s="22">
        <f t="shared" si="7"/>
        <v>1518.57</v>
      </c>
      <c r="BH6" s="22">
        <f t="shared" si="7"/>
        <v>1773.97</v>
      </c>
      <c r="BI6" s="22">
        <f t="shared" si="7"/>
        <v>1929.76</v>
      </c>
      <c r="BJ6" s="22">
        <f t="shared" si="7"/>
        <v>439.05</v>
      </c>
      <c r="BK6" s="22">
        <f t="shared" si="7"/>
        <v>465.85</v>
      </c>
      <c r="BL6" s="22">
        <f t="shared" si="7"/>
        <v>561.34</v>
      </c>
      <c r="BM6" s="22">
        <f t="shared" si="7"/>
        <v>538.33000000000004</v>
      </c>
      <c r="BN6" s="22">
        <f t="shared" si="7"/>
        <v>515.14</v>
      </c>
      <c r="BO6" s="21" t="str">
        <f>IF(BO7="","",IF(BO7="-","【-】","【"&amp;SUBSTITUTE(TEXT(BO7,"#,##0.00"),"-","△")&amp;"】"))</f>
        <v>【265.93】</v>
      </c>
      <c r="BP6" s="22">
        <f>IF(BP7="",NA(),BP7)</f>
        <v>60.32</v>
      </c>
      <c r="BQ6" s="22">
        <f t="shared" ref="BQ6:BY6" si="8">IF(BQ7="",NA(),BQ7)</f>
        <v>57.21</v>
      </c>
      <c r="BR6" s="22">
        <f t="shared" si="8"/>
        <v>49.71</v>
      </c>
      <c r="BS6" s="22">
        <f t="shared" si="8"/>
        <v>46.53</v>
      </c>
      <c r="BT6" s="22">
        <f t="shared" si="8"/>
        <v>45</v>
      </c>
      <c r="BU6" s="22">
        <f t="shared" si="8"/>
        <v>95.26</v>
      </c>
      <c r="BV6" s="22">
        <f t="shared" si="8"/>
        <v>92.39</v>
      </c>
      <c r="BW6" s="22">
        <f t="shared" si="8"/>
        <v>84.82</v>
      </c>
      <c r="BX6" s="22">
        <f t="shared" si="8"/>
        <v>82.29</v>
      </c>
      <c r="BY6" s="22">
        <f t="shared" si="8"/>
        <v>84.16</v>
      </c>
      <c r="BZ6" s="21" t="str">
        <f>IF(BZ7="","",IF(BZ7="-","【-】","【"&amp;SUBSTITUTE(TEXT(BZ7,"#,##0.00"),"-","△")&amp;"】"))</f>
        <v>【97.82】</v>
      </c>
      <c r="CA6" s="22">
        <f>IF(CA7="",NA(),CA7)</f>
        <v>171.54</v>
      </c>
      <c r="CB6" s="22">
        <f t="shared" ref="CB6:CJ6" si="9">IF(CB7="",NA(),CB7)</f>
        <v>162.07</v>
      </c>
      <c r="CC6" s="22">
        <f t="shared" si="9"/>
        <v>186.62</v>
      </c>
      <c r="CD6" s="22">
        <f t="shared" si="9"/>
        <v>163.71</v>
      </c>
      <c r="CE6" s="22">
        <f t="shared" si="9"/>
        <v>153</v>
      </c>
      <c r="CF6" s="22">
        <f t="shared" si="9"/>
        <v>192.82</v>
      </c>
      <c r="CG6" s="22">
        <f t="shared" si="9"/>
        <v>192.98</v>
      </c>
      <c r="CH6" s="22">
        <f t="shared" si="9"/>
        <v>224.82</v>
      </c>
      <c r="CI6" s="22">
        <f t="shared" si="9"/>
        <v>230.85</v>
      </c>
      <c r="CJ6" s="22">
        <f t="shared" si="9"/>
        <v>230.21</v>
      </c>
      <c r="CK6" s="21" t="str">
        <f>IF(CK7="","",IF(CK7="-","【-】","【"&amp;SUBSTITUTE(TEXT(CK7,"#,##0.00"),"-","△")&amp;"】"))</f>
        <v>【177.56】</v>
      </c>
      <c r="CL6" s="22">
        <f>IF(CL7="",NA(),CL7)</f>
        <v>63.56</v>
      </c>
      <c r="CM6" s="22">
        <f t="shared" ref="CM6:CU6" si="10">IF(CM7="",NA(),CM7)</f>
        <v>64.510000000000005</v>
      </c>
      <c r="CN6" s="22">
        <f t="shared" si="10"/>
        <v>63.24</v>
      </c>
      <c r="CO6" s="22">
        <f t="shared" si="10"/>
        <v>62.83</v>
      </c>
      <c r="CP6" s="22">
        <f t="shared" si="10"/>
        <v>60.22</v>
      </c>
      <c r="CQ6" s="22">
        <f t="shared" si="10"/>
        <v>54.05</v>
      </c>
      <c r="CR6" s="22">
        <f t="shared" si="10"/>
        <v>54.43</v>
      </c>
      <c r="CS6" s="22">
        <f t="shared" si="10"/>
        <v>50.09</v>
      </c>
      <c r="CT6" s="22">
        <f t="shared" si="10"/>
        <v>50.1</v>
      </c>
      <c r="CU6" s="22">
        <f t="shared" si="10"/>
        <v>49.76</v>
      </c>
      <c r="CV6" s="21" t="str">
        <f>IF(CV7="","",IF(CV7="-","【-】","【"&amp;SUBSTITUTE(TEXT(CV7,"#,##0.00"),"-","△")&amp;"】"))</f>
        <v>【59.81】</v>
      </c>
      <c r="CW6" s="22">
        <f>IF(CW7="",NA(),CW7)</f>
        <v>92.4</v>
      </c>
      <c r="CX6" s="22">
        <f t="shared" ref="CX6:DF6" si="11">IF(CX7="",NA(),CX7)</f>
        <v>92.5</v>
      </c>
      <c r="CY6" s="22">
        <f t="shared" si="11"/>
        <v>92.5</v>
      </c>
      <c r="CZ6" s="22">
        <f t="shared" si="11"/>
        <v>92.6</v>
      </c>
      <c r="DA6" s="22">
        <f t="shared" si="11"/>
        <v>92.7</v>
      </c>
      <c r="DB6" s="22">
        <f t="shared" si="11"/>
        <v>80.510000000000005</v>
      </c>
      <c r="DC6" s="22">
        <f t="shared" si="11"/>
        <v>79.44</v>
      </c>
      <c r="DD6" s="22">
        <f t="shared" si="11"/>
        <v>77.599999999999994</v>
      </c>
      <c r="DE6" s="22">
        <f t="shared" si="11"/>
        <v>77.3</v>
      </c>
      <c r="DF6" s="22">
        <f t="shared" si="11"/>
        <v>76.64</v>
      </c>
      <c r="DG6" s="21" t="str">
        <f>IF(DG7="","",IF(DG7="-","【-】","【"&amp;SUBSTITUTE(TEXT(DG7,"#,##0.00"),"-","△")&amp;"】"))</f>
        <v>【89.42】</v>
      </c>
      <c r="DH6" s="22">
        <f>IF(DH7="",NA(),DH7)</f>
        <v>25.71</v>
      </c>
      <c r="DI6" s="22">
        <f t="shared" ref="DI6:DQ6" si="12">IF(DI7="",NA(),DI7)</f>
        <v>27.55</v>
      </c>
      <c r="DJ6" s="22">
        <f t="shared" si="12"/>
        <v>30.26</v>
      </c>
      <c r="DK6" s="22">
        <f t="shared" si="12"/>
        <v>32.39</v>
      </c>
      <c r="DL6" s="22">
        <f t="shared" si="12"/>
        <v>35.08</v>
      </c>
      <c r="DM6" s="22">
        <f t="shared" si="12"/>
        <v>49.12</v>
      </c>
      <c r="DN6" s="22">
        <f t="shared" si="12"/>
        <v>49.39</v>
      </c>
      <c r="DO6" s="22">
        <f t="shared" si="12"/>
        <v>48.41</v>
      </c>
      <c r="DP6" s="22">
        <f t="shared" si="12"/>
        <v>50.02</v>
      </c>
      <c r="DQ6" s="22">
        <f t="shared" si="12"/>
        <v>51.38</v>
      </c>
      <c r="DR6" s="21" t="str">
        <f>IF(DR7="","",IF(DR7="-","【-】","【"&amp;SUBSTITUTE(TEXT(DR7,"#,##0.00"),"-","△")&amp;"】"))</f>
        <v>【52.02】</v>
      </c>
      <c r="DS6" s="22">
        <f>IF(DS7="",NA(),DS7)</f>
        <v>2.0299999999999998</v>
      </c>
      <c r="DT6" s="22">
        <f t="shared" ref="DT6:EB6" si="13">IF(DT7="",NA(),DT7)</f>
        <v>1.06</v>
      </c>
      <c r="DU6" s="22">
        <f t="shared" si="13"/>
        <v>1.02</v>
      </c>
      <c r="DV6" s="22">
        <f t="shared" si="13"/>
        <v>0.87</v>
      </c>
      <c r="DW6" s="22">
        <f t="shared" si="13"/>
        <v>0.74</v>
      </c>
      <c r="DX6" s="22">
        <f t="shared" si="13"/>
        <v>16.760000000000002</v>
      </c>
      <c r="DY6" s="22">
        <f t="shared" si="13"/>
        <v>18.57</v>
      </c>
      <c r="DZ6" s="22">
        <f t="shared" si="13"/>
        <v>18.64</v>
      </c>
      <c r="EA6" s="22">
        <f t="shared" si="13"/>
        <v>19.510000000000002</v>
      </c>
      <c r="EB6" s="22">
        <f t="shared" si="13"/>
        <v>21.6</v>
      </c>
      <c r="EC6" s="21" t="str">
        <f>IF(EC7="","",IF(EC7="-","【-】","【"&amp;SUBSTITUTE(TEXT(EC7,"#,##0.00"),"-","△")&amp;"】"))</f>
        <v>【25.37】</v>
      </c>
      <c r="ED6" s="22">
        <f>IF(ED7="",NA(),ED7)</f>
        <v>1.24</v>
      </c>
      <c r="EE6" s="22">
        <f t="shared" ref="EE6:EM6" si="14">IF(EE7="",NA(),EE7)</f>
        <v>1.04</v>
      </c>
      <c r="EF6" s="22">
        <f t="shared" si="14"/>
        <v>0.39</v>
      </c>
      <c r="EG6" s="22">
        <f t="shared" si="14"/>
        <v>0.17</v>
      </c>
      <c r="EH6" s="22">
        <f t="shared" si="14"/>
        <v>0.12</v>
      </c>
      <c r="EI6" s="22">
        <f t="shared" si="14"/>
        <v>0.42</v>
      </c>
      <c r="EJ6" s="22">
        <f t="shared" si="14"/>
        <v>0.44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313904</v>
      </c>
      <c r="D7" s="24">
        <v>46</v>
      </c>
      <c r="E7" s="24">
        <v>1</v>
      </c>
      <c r="F7" s="24">
        <v>0</v>
      </c>
      <c r="G7" s="24">
        <v>1</v>
      </c>
      <c r="H7" s="24" t="s">
        <v>93</v>
      </c>
      <c r="I7" s="24" t="s">
        <v>94</v>
      </c>
      <c r="J7" s="24" t="s">
        <v>95</v>
      </c>
      <c r="K7" s="24" t="s">
        <v>96</v>
      </c>
      <c r="L7" s="24" t="s">
        <v>97</v>
      </c>
      <c r="M7" s="24" t="s">
        <v>98</v>
      </c>
      <c r="N7" s="25" t="s">
        <v>99</v>
      </c>
      <c r="O7" s="25">
        <v>62.73</v>
      </c>
      <c r="P7" s="25">
        <v>93.68</v>
      </c>
      <c r="Q7" s="25">
        <v>2200</v>
      </c>
      <c r="R7" s="25">
        <v>10297</v>
      </c>
      <c r="S7" s="25">
        <v>139.44</v>
      </c>
      <c r="T7" s="25">
        <v>73.849999999999994</v>
      </c>
      <c r="U7" s="25">
        <v>9621</v>
      </c>
      <c r="V7" s="25">
        <v>28.27</v>
      </c>
      <c r="W7" s="25">
        <v>340.33</v>
      </c>
      <c r="X7" s="25">
        <v>86.73</v>
      </c>
      <c r="Y7" s="25">
        <v>86.51</v>
      </c>
      <c r="Z7" s="25">
        <v>82.28</v>
      </c>
      <c r="AA7" s="25">
        <v>134.4</v>
      </c>
      <c r="AB7" s="25">
        <v>135.47</v>
      </c>
      <c r="AC7" s="25">
        <v>108.46</v>
      </c>
      <c r="AD7" s="25">
        <v>109.02</v>
      </c>
      <c r="AE7" s="25">
        <v>105.77</v>
      </c>
      <c r="AF7" s="25">
        <v>104.82</v>
      </c>
      <c r="AG7" s="25">
        <v>106.46</v>
      </c>
      <c r="AH7" s="25">
        <v>108.24</v>
      </c>
      <c r="AI7" s="25">
        <v>221.31</v>
      </c>
      <c r="AJ7" s="25">
        <v>274.95</v>
      </c>
      <c r="AK7" s="25">
        <v>324.99</v>
      </c>
      <c r="AL7" s="25">
        <v>238.69</v>
      </c>
      <c r="AM7" s="25">
        <v>130.38999999999999</v>
      </c>
      <c r="AN7" s="25">
        <v>11.94</v>
      </c>
      <c r="AO7" s="25">
        <v>11</v>
      </c>
      <c r="AP7" s="25">
        <v>28.03</v>
      </c>
      <c r="AQ7" s="25">
        <v>26.73</v>
      </c>
      <c r="AR7" s="25">
        <v>27.85</v>
      </c>
      <c r="AS7" s="25">
        <v>1.5</v>
      </c>
      <c r="AT7" s="25">
        <v>82.36</v>
      </c>
      <c r="AU7" s="25">
        <v>84.63</v>
      </c>
      <c r="AV7" s="25">
        <v>83.07</v>
      </c>
      <c r="AW7" s="25">
        <v>105.27</v>
      </c>
      <c r="AX7" s="25">
        <v>123.34</v>
      </c>
      <c r="AY7" s="25">
        <v>362.93</v>
      </c>
      <c r="AZ7" s="25">
        <v>371.81</v>
      </c>
      <c r="BA7" s="25">
        <v>305.33999999999997</v>
      </c>
      <c r="BB7" s="25">
        <v>310.01</v>
      </c>
      <c r="BC7" s="25">
        <v>311.12</v>
      </c>
      <c r="BD7" s="25">
        <v>243.36</v>
      </c>
      <c r="BE7" s="25">
        <v>1328.21</v>
      </c>
      <c r="BF7" s="25">
        <v>1506.88</v>
      </c>
      <c r="BG7" s="25">
        <v>1518.57</v>
      </c>
      <c r="BH7" s="25">
        <v>1773.97</v>
      </c>
      <c r="BI7" s="25">
        <v>1929.76</v>
      </c>
      <c r="BJ7" s="25">
        <v>439.05</v>
      </c>
      <c r="BK7" s="25">
        <v>465.85</v>
      </c>
      <c r="BL7" s="25">
        <v>561.34</v>
      </c>
      <c r="BM7" s="25">
        <v>538.33000000000004</v>
      </c>
      <c r="BN7" s="25">
        <v>515.14</v>
      </c>
      <c r="BO7" s="25">
        <v>265.93</v>
      </c>
      <c r="BP7" s="25">
        <v>60.32</v>
      </c>
      <c r="BQ7" s="25">
        <v>57.21</v>
      </c>
      <c r="BR7" s="25">
        <v>49.71</v>
      </c>
      <c r="BS7" s="25">
        <v>46.53</v>
      </c>
      <c r="BT7" s="25">
        <v>45</v>
      </c>
      <c r="BU7" s="25">
        <v>95.26</v>
      </c>
      <c r="BV7" s="25">
        <v>92.39</v>
      </c>
      <c r="BW7" s="25">
        <v>84.82</v>
      </c>
      <c r="BX7" s="25">
        <v>82.29</v>
      </c>
      <c r="BY7" s="25">
        <v>84.16</v>
      </c>
      <c r="BZ7" s="25">
        <v>97.82</v>
      </c>
      <c r="CA7" s="25">
        <v>171.54</v>
      </c>
      <c r="CB7" s="25">
        <v>162.07</v>
      </c>
      <c r="CC7" s="25">
        <v>186.62</v>
      </c>
      <c r="CD7" s="25">
        <v>163.71</v>
      </c>
      <c r="CE7" s="25">
        <v>153</v>
      </c>
      <c r="CF7" s="25">
        <v>192.82</v>
      </c>
      <c r="CG7" s="25">
        <v>192.98</v>
      </c>
      <c r="CH7" s="25">
        <v>224.82</v>
      </c>
      <c r="CI7" s="25">
        <v>230.85</v>
      </c>
      <c r="CJ7" s="25">
        <v>230.21</v>
      </c>
      <c r="CK7" s="25">
        <v>177.56</v>
      </c>
      <c r="CL7" s="25">
        <v>63.56</v>
      </c>
      <c r="CM7" s="25">
        <v>64.510000000000005</v>
      </c>
      <c r="CN7" s="25">
        <v>63.24</v>
      </c>
      <c r="CO7" s="25">
        <v>62.83</v>
      </c>
      <c r="CP7" s="25">
        <v>60.22</v>
      </c>
      <c r="CQ7" s="25">
        <v>54.05</v>
      </c>
      <c r="CR7" s="25">
        <v>54.43</v>
      </c>
      <c r="CS7" s="25">
        <v>50.09</v>
      </c>
      <c r="CT7" s="25">
        <v>50.1</v>
      </c>
      <c r="CU7" s="25">
        <v>49.76</v>
      </c>
      <c r="CV7" s="25">
        <v>59.81</v>
      </c>
      <c r="CW7" s="25">
        <v>92.4</v>
      </c>
      <c r="CX7" s="25">
        <v>92.5</v>
      </c>
      <c r="CY7" s="25">
        <v>92.5</v>
      </c>
      <c r="CZ7" s="25">
        <v>92.6</v>
      </c>
      <c r="DA7" s="25">
        <v>92.7</v>
      </c>
      <c r="DB7" s="25">
        <v>80.510000000000005</v>
      </c>
      <c r="DC7" s="25">
        <v>79.44</v>
      </c>
      <c r="DD7" s="25">
        <v>77.599999999999994</v>
      </c>
      <c r="DE7" s="25">
        <v>77.3</v>
      </c>
      <c r="DF7" s="25">
        <v>76.64</v>
      </c>
      <c r="DG7" s="25">
        <v>89.42</v>
      </c>
      <c r="DH7" s="25">
        <v>25.71</v>
      </c>
      <c r="DI7" s="25">
        <v>27.55</v>
      </c>
      <c r="DJ7" s="25">
        <v>30.26</v>
      </c>
      <c r="DK7" s="25">
        <v>32.39</v>
      </c>
      <c r="DL7" s="25">
        <v>35.08</v>
      </c>
      <c r="DM7" s="25">
        <v>49.12</v>
      </c>
      <c r="DN7" s="25">
        <v>49.39</v>
      </c>
      <c r="DO7" s="25">
        <v>48.41</v>
      </c>
      <c r="DP7" s="25">
        <v>50.02</v>
      </c>
      <c r="DQ7" s="25">
        <v>51.38</v>
      </c>
      <c r="DR7" s="25">
        <v>52.02</v>
      </c>
      <c r="DS7" s="25">
        <v>2.0299999999999998</v>
      </c>
      <c r="DT7" s="25">
        <v>1.06</v>
      </c>
      <c r="DU7" s="25">
        <v>1.02</v>
      </c>
      <c r="DV7" s="25">
        <v>0.87</v>
      </c>
      <c r="DW7" s="25">
        <v>0.74</v>
      </c>
      <c r="DX7" s="25">
        <v>16.760000000000002</v>
      </c>
      <c r="DY7" s="25">
        <v>18.57</v>
      </c>
      <c r="DZ7" s="25">
        <v>18.64</v>
      </c>
      <c r="EA7" s="25">
        <v>19.510000000000002</v>
      </c>
      <c r="EB7" s="25">
        <v>21.6</v>
      </c>
      <c r="EC7" s="25">
        <v>25.37</v>
      </c>
      <c r="ED7" s="25">
        <v>1.24</v>
      </c>
      <c r="EE7" s="25">
        <v>1.04</v>
      </c>
      <c r="EF7" s="25">
        <v>0.39</v>
      </c>
      <c r="EG7" s="25">
        <v>0.17</v>
      </c>
      <c r="EH7" s="25">
        <v>0.12</v>
      </c>
      <c r="EI7" s="25">
        <v>0.42</v>
      </c>
      <c r="EJ7" s="25">
        <v>0.44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眞野 恵美</cp:lastModifiedBy>
  <dcterms:created xsi:type="dcterms:W3CDTF">2025-01-24T06:53:03Z</dcterms:created>
  <dcterms:modified xsi:type="dcterms:W3CDTF">2025-02-03T04:30:09Z</dcterms:modified>
  <cp:category/>
</cp:coreProperties>
</file>