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file\FileSV\01 総務課\01　財政関係\88その他\地方公営企業関係\照会\R06年度\【R07.2.3期限】公営企業に係る経営比較分析表（令和５年度決算）の分析等について（依頼）\04_町→県\"/>
    </mc:Choice>
  </mc:AlternateContent>
  <xr:revisionPtr revIDLastSave="0" documentId="13_ncr:1_{7803BA4D-4D98-4AAE-AE80-B030325B10B8}" xr6:coauthVersionLast="47" xr6:coauthVersionMax="47" xr10:uidLastSave="{00000000-0000-0000-0000-000000000000}"/>
  <workbookProtection workbookAlgorithmName="SHA-512" workbookHashValue="NLwfSIJuciTYucNuNnavK/bD+8sQtgmY7xnwbwXyKyNVjjeKhemxSFOzo8L5NA5JNchjLTpzjKpuLaIfF70ezw==" workbookSaltValue="C8auODrn3f3IO1URov4VUA==" workbookSpinCount="100000" lockStructure="1"/>
  <bookViews>
    <workbookView xWindow="14295" yWindow="0" windowWidth="14610" windowHeight="1558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BB10" i="4" s="1"/>
  <c r="W6" i="5"/>
  <c r="V6" i="5"/>
  <c r="AL10" i="4" s="1"/>
  <c r="U6" i="5"/>
  <c r="BB8" i="4" s="1"/>
  <c r="T6" i="5"/>
  <c r="AT8" i="4" s="1"/>
  <c r="S6" i="5"/>
  <c r="AL8" i="4" s="1"/>
  <c r="R6" i="5"/>
  <c r="AD10" i="4" s="1"/>
  <c r="Q6" i="5"/>
  <c r="W10" i="4" s="1"/>
  <c r="P6" i="5"/>
  <c r="P10" i="4" s="1"/>
  <c r="O6" i="5"/>
  <c r="N6" i="5"/>
  <c r="B10" i="4" s="1"/>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J85" i="4"/>
  <c r="I85" i="4"/>
  <c r="G85" i="4"/>
  <c r="AT10" i="4"/>
  <c r="I10" i="4"/>
  <c r="I8" i="4"/>
</calcChain>
</file>

<file path=xl/sharedStrings.xml><?xml version="1.0" encoding="utf-8"?>
<sst xmlns="http://schemas.openxmlformats.org/spreadsheetml/2006/main" count="253" uniqueCount="116">
  <si>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</si>
  <si>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</si>
  <si>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</si>
  <si>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</si>
  <si>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</si>
  <si>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</si>
  <si>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</si>
  <si>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</si>
  <si>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</si>
  <si>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</si>
  <si>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</si>
  <si>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</si>
  <si>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</si>
  <si>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</si>
  <si>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</si>
  <si>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</si>
  <si>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</si>
  <si>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</si>
  <si>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</si>
  <si>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</si>
  <si>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</si>
  <si>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</si>
  <si>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</si>
  <si>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</si>
  <si>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</si>
  <si>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</si>
  <si>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</si>
  <si>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</si>
  <si>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</si>
  <si>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</si>
  <si>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</si>
  <si>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</si>
  <si>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</si>
  <si>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</si>
  <si>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</si>
  <si>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</si>
  <si>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</si>
  <si>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</si>
  <si>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</si>
  <si>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</si>
  <si>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</si>
  <si>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</si>
  <si>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</si>
  <si>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</si>
  <si>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</si>
  <si>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</si>
  <si>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</si>
  <si>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</si>
  <si>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</si>
  <si>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</si>
  <si>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</si>
  <si>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</si>
  <si>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</si>
  <si>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</si>
  <si>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</si>
  <si>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</si>
  <si>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</si>
  <si>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</si>
  <si>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</si>
  <si>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</si>
  <si>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</si>
  <si>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</si>
  <si>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</si>
  <si>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</si>
  <si>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</si>
  <si>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</si>
  <si>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</si>
  <si>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</si>
  <si>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</si>
  <si>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</si>
  <si>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</si>
  <si>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</si>
  <si>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</si>
  <si>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</si>
  <si>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</si>
  <si>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</si>
  <si>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</si>
  <si>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</si>
  <si>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</si>
  <si>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</si>
  <si>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</si>
  <si>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</si>
  <si>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</si>
  <si>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</si>
  <si>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</si>
  <si>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</si>
  <si>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</si>
  <si>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</si>
  <si>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</si>
  <si>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</si>
  <si>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</si>
  <si>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</si>
  <si>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</si>
  <si>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</si>
  <si>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</si>
  <si>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</si>
  <si>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鳥取県　伯耆町</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</si>
  <si>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</si>
  <si>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</si>
  <si>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</si>
  <si>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</si>
  <si>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</si>
  <si>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</si>
  <si>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</si>
  <si>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</si>
  <si>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</si>
  <si>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</si>
  <si>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</si>
  <si>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</si>
  <si>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</si>
  <si>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</si>
  <si>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</si>
  <si>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</si>
  <si>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①経常収支比率②累積欠損金比率
経常収支比率が100％を上回り、累積欠損金が解消した。
③流動比率
流動負債の大半を占める企業債償還を、主に一般会計からの繰入金等により賄っていることによるもので、支払能力に問題が生じる見込みはない。
④企業債残高対事業規模比率
企業債残高は年々減少しており、今後改善していく見込みである。
⑤経費回収率
R5は100％を上回っているが、引き続き適正な使用料収入の確保を図るとともに汚水処理費の削減が必要である。
⑥汚水処理原価
類似団体平均より下回っているが、引き続き投資の効率化や維持管理費の削減などを図る必要がある。
⑦施設利用率
計画時からの人口減により、全国平均・類似団体平均と同様、施設の稼働に余裕がある状態である。
⑧水洗化率
全国平均・類似団体平均を上回っており、今後も水洗化率向上に向けた啓発を行いたい。</t>
    <phoneticPr fontId="4"/>
  </si>
  <si>
    <t>①有形固定資産減価償却率
全国平均・類似団体平均を大きく下回っており、老朽化の度合いは比較的少ないと考えられる。
②管渠老朽化率、③管渠改善率
　管渠については、現在まで不具合もなく、法定耐用年数に達するまで期間がある状態である。
　処理区域再編（施設統廃合）を実施したことにより管渠改善率に数値（率）が出ている。
　その他の計画的な更新については、経営戦略の見直し時期にあわせて検討を行うものとする。</t>
    <phoneticPr fontId="4"/>
  </si>
  <si>
    <t>法適用事業４年目の決算数値となっている。
引き続き健全な事業経営に取り組む。</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</si>
</sst>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3.08</c:v>
                </c:pt>
                <c:pt idx="2">
                  <c:v>0.24</c:v>
                </c:pt>
                <c:pt idx="3">
                  <c:v>0.51</c:v>
                </c:pt>
                <c:pt idx="4" formatCode="#,##0.00;&quot;△&quot;#,##0.00">
                  <c:v>0</c:v>
                </c:pt>
              </c:numCache>
            </c:numRef>
          </c:val>
          <c:extLst>
            <c:ext xmlns:c16="http://schemas.microsoft.com/office/drawing/2014/chart" uri="{C3380CC4-5D6E-409C-BE32-E72D297353CC}">
              <c16:uniqueId val="{00000000-136B-47F3-BDB9-2D42D780C78F}"/>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0.25</c:v>
                </c:pt>
                <c:pt idx="2">
                  <c:v>0.05</c:v>
                </c:pt>
                <c:pt idx="3">
                  <c:v>0.03</c:v>
                </c:pt>
                <c:pt idx="4">
                  <c:v>0.03</c:v>
                </c:pt>
              </c:numCache>
            </c:numRef>
          </c:val>
          <c:smooth val="0"/>
          <c:extLst>
            <c:ext xmlns:c16="http://schemas.microsoft.com/office/drawing/2014/chart" uri="{C3380CC4-5D6E-409C-BE32-E72D297353CC}">
              <c16:uniqueId val="{00000001-136B-47F3-BDB9-2D42D780C78F}"/>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52.58</c:v>
                </c:pt>
                <c:pt idx="2">
                  <c:v>50.74</c:v>
                </c:pt>
                <c:pt idx="3">
                  <c:v>50.52</c:v>
                </c:pt>
                <c:pt idx="4">
                  <c:v>52.18</c:v>
                </c:pt>
              </c:numCache>
            </c:numRef>
          </c:val>
          <c:extLst>
            <c:ext xmlns:c16="http://schemas.microsoft.com/office/drawing/2014/chart" uri="{C3380CC4-5D6E-409C-BE32-E72D297353CC}">
              <c16:uniqueId val="{00000000-8940-4B6C-B665-C2BFE511A2BF}"/>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54.83</c:v>
                </c:pt>
                <c:pt idx="2">
                  <c:v>66.53</c:v>
                </c:pt>
                <c:pt idx="3">
                  <c:v>52.35</c:v>
                </c:pt>
                <c:pt idx="4">
                  <c:v>46.25</c:v>
                </c:pt>
              </c:numCache>
            </c:numRef>
          </c:val>
          <c:smooth val="0"/>
          <c:extLst>
            <c:ext xmlns:c16="http://schemas.microsoft.com/office/drawing/2014/chart" uri="{C3380CC4-5D6E-409C-BE32-E72D297353CC}">
              <c16:uniqueId val="{00000001-8940-4B6C-B665-C2BFE511A2BF}"/>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89.05</c:v>
                </c:pt>
                <c:pt idx="2">
                  <c:v>90.3</c:v>
                </c:pt>
                <c:pt idx="3">
                  <c:v>89.82</c:v>
                </c:pt>
                <c:pt idx="4">
                  <c:v>90.38</c:v>
                </c:pt>
              </c:numCache>
            </c:numRef>
          </c:val>
          <c:extLst>
            <c:ext xmlns:c16="http://schemas.microsoft.com/office/drawing/2014/chart" uri="{C3380CC4-5D6E-409C-BE32-E72D297353CC}">
              <c16:uniqueId val="{00000000-B0A6-4981-86F0-7EBCBDFBAA67}"/>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84.7</c:v>
                </c:pt>
                <c:pt idx="2">
                  <c:v>84.67</c:v>
                </c:pt>
                <c:pt idx="3">
                  <c:v>84.39</c:v>
                </c:pt>
                <c:pt idx="4">
                  <c:v>83.96</c:v>
                </c:pt>
              </c:numCache>
            </c:numRef>
          </c:val>
          <c:smooth val="0"/>
          <c:extLst>
            <c:ext xmlns:c16="http://schemas.microsoft.com/office/drawing/2014/chart" uri="{C3380CC4-5D6E-409C-BE32-E72D297353CC}">
              <c16:uniqueId val="{00000001-B0A6-4981-86F0-7EBCBDFBAA67}"/>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99.21</c:v>
                </c:pt>
                <c:pt idx="2">
                  <c:v>100.4</c:v>
                </c:pt>
                <c:pt idx="3">
                  <c:v>99.6</c:v>
                </c:pt>
                <c:pt idx="4">
                  <c:v>109.9</c:v>
                </c:pt>
              </c:numCache>
            </c:numRef>
          </c:val>
          <c:extLst>
            <c:ext xmlns:c16="http://schemas.microsoft.com/office/drawing/2014/chart" uri="{C3380CC4-5D6E-409C-BE32-E72D297353CC}">
              <c16:uniqueId val="{00000000-E038-4EA4-BBCE-4E44F7BB8532}"/>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106.37</c:v>
                </c:pt>
                <c:pt idx="2">
                  <c:v>106.07</c:v>
                </c:pt>
                <c:pt idx="3">
                  <c:v>105.5</c:v>
                </c:pt>
                <c:pt idx="4">
                  <c:v>106.35</c:v>
                </c:pt>
              </c:numCache>
            </c:numRef>
          </c:val>
          <c:smooth val="0"/>
          <c:extLst>
            <c:ext xmlns:c16="http://schemas.microsoft.com/office/drawing/2014/chart" uri="{C3380CC4-5D6E-409C-BE32-E72D297353CC}">
              <c16:uniqueId val="{00000001-E038-4EA4-BBCE-4E44F7BB8532}"/>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4.2</c:v>
                </c:pt>
                <c:pt idx="2">
                  <c:v>8</c:v>
                </c:pt>
                <c:pt idx="3">
                  <c:v>11.27</c:v>
                </c:pt>
                <c:pt idx="4">
                  <c:v>14.61</c:v>
                </c:pt>
              </c:numCache>
            </c:numRef>
          </c:val>
          <c:extLst>
            <c:ext xmlns:c16="http://schemas.microsoft.com/office/drawing/2014/chart" uri="{C3380CC4-5D6E-409C-BE32-E72D297353CC}">
              <c16:uniqueId val="{00000000-E08F-4CA5-85F1-2D02672C683C}"/>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20.34</c:v>
                </c:pt>
                <c:pt idx="2">
                  <c:v>21.85</c:v>
                </c:pt>
                <c:pt idx="3">
                  <c:v>25.19</c:v>
                </c:pt>
                <c:pt idx="4">
                  <c:v>25.46</c:v>
                </c:pt>
              </c:numCache>
            </c:numRef>
          </c:val>
          <c:smooth val="0"/>
          <c:extLst>
            <c:ext xmlns:c16="http://schemas.microsoft.com/office/drawing/2014/chart" uri="{C3380CC4-5D6E-409C-BE32-E72D297353CC}">
              <c16:uniqueId val="{00000001-E08F-4CA5-85F1-2D02672C683C}"/>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8631-461F-85AE-CC1E502C8C97}"/>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c:v>
                </c:pt>
                <c:pt idx="1">
                  <c:v>0</c:v>
                </c:pt>
                <c:pt idx="2">
                  <c:v>0</c:v>
                </c:pt>
                <c:pt idx="3">
                  <c:v>0</c:v>
                </c:pt>
                <c:pt idx="4" formatCode="#,##0.00;&quot;△&quot;#,##0.00;&quot;-&quot;">
                  <c:v>0.19</c:v>
                </c:pt>
              </c:numCache>
            </c:numRef>
          </c:val>
          <c:smooth val="0"/>
          <c:extLst>
            <c:ext xmlns:c16="http://schemas.microsoft.com/office/drawing/2014/chart" uri="{C3380CC4-5D6E-409C-BE32-E72D297353CC}">
              <c16:uniqueId val="{00000001-8631-461F-85AE-CC1E502C8C97}"/>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5.86</c:v>
                </c:pt>
                <c:pt idx="2">
                  <c:v>4.2</c:v>
                </c:pt>
                <c:pt idx="3">
                  <c:v>5.34</c:v>
                </c:pt>
                <c:pt idx="4" formatCode="#,##0.00;&quot;△&quot;#,##0.00">
                  <c:v>0</c:v>
                </c:pt>
              </c:numCache>
            </c:numRef>
          </c:val>
          <c:extLst>
            <c:ext xmlns:c16="http://schemas.microsoft.com/office/drawing/2014/chart" uri="{C3380CC4-5D6E-409C-BE32-E72D297353CC}">
              <c16:uniqueId val="{00000000-004D-4267-B069-1E3C8BDA2A52}"/>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139.02000000000001</c:v>
                </c:pt>
                <c:pt idx="2">
                  <c:v>132.04</c:v>
                </c:pt>
                <c:pt idx="3">
                  <c:v>145.43</c:v>
                </c:pt>
                <c:pt idx="4">
                  <c:v>129.88999999999999</c:v>
                </c:pt>
              </c:numCache>
            </c:numRef>
          </c:val>
          <c:smooth val="0"/>
          <c:extLst>
            <c:ext xmlns:c16="http://schemas.microsoft.com/office/drawing/2014/chart" uri="{C3380CC4-5D6E-409C-BE32-E72D297353CC}">
              <c16:uniqueId val="{00000001-004D-4267-B069-1E3C8BDA2A52}"/>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14.07</c:v>
                </c:pt>
                <c:pt idx="2">
                  <c:v>16.57</c:v>
                </c:pt>
                <c:pt idx="3">
                  <c:v>20.69</c:v>
                </c:pt>
                <c:pt idx="4">
                  <c:v>24.18</c:v>
                </c:pt>
              </c:numCache>
            </c:numRef>
          </c:val>
          <c:extLst>
            <c:ext xmlns:c16="http://schemas.microsoft.com/office/drawing/2014/chart" uri="{C3380CC4-5D6E-409C-BE32-E72D297353CC}">
              <c16:uniqueId val="{00000000-C432-4730-AB2C-1772EFA64D53}"/>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29.13</c:v>
                </c:pt>
                <c:pt idx="2">
                  <c:v>35.69</c:v>
                </c:pt>
                <c:pt idx="3">
                  <c:v>38.4</c:v>
                </c:pt>
                <c:pt idx="4">
                  <c:v>44.04</c:v>
                </c:pt>
              </c:numCache>
            </c:numRef>
          </c:val>
          <c:smooth val="0"/>
          <c:extLst>
            <c:ext xmlns:c16="http://schemas.microsoft.com/office/drawing/2014/chart" uri="{C3380CC4-5D6E-409C-BE32-E72D297353CC}">
              <c16:uniqueId val="{00000001-C432-4730-AB2C-1772EFA64D53}"/>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formatCode="#,##0.00;&quot;△&quot;#,##0.00;&quot;-&quot;">
                  <c:v>0</c:v>
                </c:pt>
                <c:pt idx="1">
                  <c:v>0</c:v>
                </c:pt>
                <c:pt idx="2">
                  <c:v>0</c:v>
                </c:pt>
                <c:pt idx="3" formatCode="#,##0.00;&quot;△&quot;#,##0.00;&quot;-&quot;">
                  <c:v>936.26</c:v>
                </c:pt>
                <c:pt idx="4" formatCode="#,##0.00;&quot;△&quot;#,##0.00;&quot;-&quot;">
                  <c:v>170.78</c:v>
                </c:pt>
              </c:numCache>
            </c:numRef>
          </c:val>
          <c:extLst>
            <c:ext xmlns:c16="http://schemas.microsoft.com/office/drawing/2014/chart" uri="{C3380CC4-5D6E-409C-BE32-E72D297353CC}">
              <c16:uniqueId val="{00000000-8992-4AEB-81B0-0443F33E3DAA}"/>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867.83</c:v>
                </c:pt>
                <c:pt idx="2">
                  <c:v>791.76</c:v>
                </c:pt>
                <c:pt idx="3">
                  <c:v>900.82</c:v>
                </c:pt>
                <c:pt idx="4">
                  <c:v>839.21</c:v>
                </c:pt>
              </c:numCache>
            </c:numRef>
          </c:val>
          <c:smooth val="0"/>
          <c:extLst>
            <c:ext xmlns:c16="http://schemas.microsoft.com/office/drawing/2014/chart" uri="{C3380CC4-5D6E-409C-BE32-E72D297353CC}">
              <c16:uniqueId val="{00000001-8992-4AEB-81B0-0443F33E3DAA}"/>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76.05</c:v>
                </c:pt>
                <c:pt idx="2">
                  <c:v>78.430000000000007</c:v>
                </c:pt>
                <c:pt idx="3">
                  <c:v>65.040000000000006</c:v>
                </c:pt>
                <c:pt idx="4">
                  <c:v>109.43</c:v>
                </c:pt>
              </c:numCache>
            </c:numRef>
          </c:val>
          <c:extLst>
            <c:ext xmlns:c16="http://schemas.microsoft.com/office/drawing/2014/chart" uri="{C3380CC4-5D6E-409C-BE32-E72D297353CC}">
              <c16:uniqueId val="{00000000-24ED-429B-9008-B5146C9B097E}"/>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57.08</c:v>
                </c:pt>
                <c:pt idx="2">
                  <c:v>56.26</c:v>
                </c:pt>
                <c:pt idx="3">
                  <c:v>52.94</c:v>
                </c:pt>
                <c:pt idx="4">
                  <c:v>52.05</c:v>
                </c:pt>
              </c:numCache>
            </c:numRef>
          </c:val>
          <c:smooth val="0"/>
          <c:extLst>
            <c:ext xmlns:c16="http://schemas.microsoft.com/office/drawing/2014/chart" uri="{C3380CC4-5D6E-409C-BE32-E72D297353CC}">
              <c16:uniqueId val="{00000001-24ED-429B-9008-B5146C9B097E}"/>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181.51</c:v>
                </c:pt>
                <c:pt idx="2">
                  <c:v>178.94</c:v>
                </c:pt>
                <c:pt idx="3">
                  <c:v>225.1</c:v>
                </c:pt>
                <c:pt idx="4">
                  <c:v>167.15</c:v>
                </c:pt>
              </c:numCache>
            </c:numRef>
          </c:val>
          <c:extLst>
            <c:ext xmlns:c16="http://schemas.microsoft.com/office/drawing/2014/chart" uri="{C3380CC4-5D6E-409C-BE32-E72D297353CC}">
              <c16:uniqueId val="{00000000-C548-4774-9781-8B2A3B9C9F82}"/>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274.99</c:v>
                </c:pt>
                <c:pt idx="2">
                  <c:v>282.08999999999997</c:v>
                </c:pt>
                <c:pt idx="3">
                  <c:v>303.27999999999997</c:v>
                </c:pt>
                <c:pt idx="4">
                  <c:v>301.86</c:v>
                </c:pt>
              </c:numCache>
            </c:numRef>
          </c:val>
          <c:smooth val="0"/>
          <c:extLst>
            <c:ext xmlns:c16="http://schemas.microsoft.com/office/drawing/2014/chart" uri="{C3380CC4-5D6E-409C-BE32-E72D297353CC}">
              <c16:uniqueId val="{00000001-C548-4774-9781-8B2A3B9C9F82}"/>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【104.44】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【124.06】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【785.10】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【28.42】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T42"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row>
    <row r="3" spans="1:78"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row>
    <row r="4" spans="1:78"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0" t="str">
        <f>データ!H6</f>
        <v>鳥取県　伯耆町</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9" t="s">
        <v>1</v>
      </c>
      <c r="C7" s="59"/>
      <c r="D7" s="59"/>
      <c r="E7" s="59"/>
      <c r="F7" s="59"/>
      <c r="G7" s="59"/>
      <c r="H7" s="59"/>
      <c r="I7" s="59" t="s">
        <v>2</v>
      </c>
      <c r="J7" s="59"/>
      <c r="K7" s="59"/>
      <c r="L7" s="59"/>
      <c r="M7" s="59"/>
      <c r="N7" s="59"/>
      <c r="O7" s="59"/>
      <c r="P7" s="59" t="s">
        <v>3</v>
      </c>
      <c r="Q7" s="59"/>
      <c r="R7" s="59"/>
      <c r="S7" s="59"/>
      <c r="T7" s="59"/>
      <c r="U7" s="59"/>
      <c r="V7" s="59"/>
      <c r="W7" s="59" t="s">
        <v>4</v>
      </c>
      <c r="X7" s="59"/>
      <c r="Y7" s="59"/>
      <c r="Z7" s="59"/>
      <c r="AA7" s="59"/>
      <c r="AB7" s="59"/>
      <c r="AC7" s="59"/>
      <c r="AD7" s="59" t="s">
        <v>5</v>
      </c>
      <c r="AE7" s="59"/>
      <c r="AF7" s="59"/>
      <c r="AG7" s="59"/>
      <c r="AH7" s="59"/>
      <c r="AI7" s="59"/>
      <c r="AJ7" s="59"/>
      <c r="AK7" s="3"/>
      <c r="AL7" s="59" t="s">
        <v>6</v>
      </c>
      <c r="AM7" s="59"/>
      <c r="AN7" s="59"/>
      <c r="AO7" s="59"/>
      <c r="AP7" s="59"/>
      <c r="AQ7" s="59"/>
      <c r="AR7" s="59"/>
      <c r="AS7" s="59"/>
      <c r="AT7" s="59" t="s">
        <v>7</v>
      </c>
      <c r="AU7" s="59"/>
      <c r="AV7" s="59"/>
      <c r="AW7" s="59"/>
      <c r="AX7" s="59"/>
      <c r="AY7" s="59"/>
      <c r="AZ7" s="59"/>
      <c r="BA7" s="59"/>
      <c r="BB7" s="59" t="s">
        <v>8</v>
      </c>
      <c r="BC7" s="59"/>
      <c r="BD7" s="59"/>
      <c r="BE7" s="59"/>
      <c r="BF7" s="59"/>
      <c r="BG7" s="59"/>
      <c r="BH7" s="59"/>
      <c r="BI7" s="59"/>
      <c r="BJ7" s="3"/>
      <c r="BK7" s="3"/>
      <c r="BL7" s="62" t="s">
        <v>9</v>
      </c>
      <c r="BM7" s="63"/>
      <c r="BN7" s="63"/>
      <c r="BO7" s="63"/>
      <c r="BP7" s="63"/>
      <c r="BQ7" s="63"/>
      <c r="BR7" s="63"/>
      <c r="BS7" s="63"/>
      <c r="BT7" s="63"/>
      <c r="BU7" s="63"/>
      <c r="BV7" s="63"/>
      <c r="BW7" s="63"/>
      <c r="BX7" s="63"/>
      <c r="BY7" s="64"/>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農業集落排水</v>
      </c>
      <c r="Q8" s="65"/>
      <c r="R8" s="65"/>
      <c r="S8" s="65"/>
      <c r="T8" s="65"/>
      <c r="U8" s="65"/>
      <c r="V8" s="65"/>
      <c r="W8" s="65" t="str">
        <f>データ!L6</f>
        <v>F2</v>
      </c>
      <c r="X8" s="65"/>
      <c r="Y8" s="65"/>
      <c r="Z8" s="65"/>
      <c r="AA8" s="65"/>
      <c r="AB8" s="65"/>
      <c r="AC8" s="65"/>
      <c r="AD8" s="66" t="str">
        <f>データ!$M$6</f>
        <v>非設置</v>
      </c>
      <c r="AE8" s="66"/>
      <c r="AF8" s="66"/>
      <c r="AG8" s="66"/>
      <c r="AH8" s="66"/>
      <c r="AI8" s="66"/>
      <c r="AJ8" s="66"/>
      <c r="AK8" s="3"/>
      <c r="AL8" s="54">
        <f>データ!S6</f>
        <v>10297</v>
      </c>
      <c r="AM8" s="54"/>
      <c r="AN8" s="54"/>
      <c r="AO8" s="54"/>
      <c r="AP8" s="54"/>
      <c r="AQ8" s="54"/>
      <c r="AR8" s="54"/>
      <c r="AS8" s="54"/>
      <c r="AT8" s="53">
        <f>データ!T6</f>
        <v>139.44</v>
      </c>
      <c r="AU8" s="53"/>
      <c r="AV8" s="53"/>
      <c r="AW8" s="53"/>
      <c r="AX8" s="53"/>
      <c r="AY8" s="53"/>
      <c r="AZ8" s="53"/>
      <c r="BA8" s="53"/>
      <c r="BB8" s="53">
        <f>データ!U6</f>
        <v>73.849999999999994</v>
      </c>
      <c r="BC8" s="53"/>
      <c r="BD8" s="53"/>
      <c r="BE8" s="53"/>
      <c r="BF8" s="53"/>
      <c r="BG8" s="53"/>
      <c r="BH8" s="53"/>
      <c r="BI8" s="53"/>
      <c r="BJ8" s="3"/>
      <c r="BK8" s="3"/>
      <c r="BL8" s="67" t="s">
        <v>10</v>
      </c>
      <c r="BM8" s="68"/>
      <c r="BN8" s="57" t="s">
        <v>11</v>
      </c>
      <c r="BO8" s="57"/>
      <c r="BP8" s="57"/>
      <c r="BQ8" s="57"/>
      <c r="BR8" s="57"/>
      <c r="BS8" s="57"/>
      <c r="BT8" s="57"/>
      <c r="BU8" s="57"/>
      <c r="BV8" s="57"/>
      <c r="BW8" s="57"/>
      <c r="BX8" s="57"/>
      <c r="BY8" s="58"/>
    </row>
    <row r="9" spans="1:78" ht="18.75" customHeight="1" x14ac:dyDescent="0.15">
      <c r="A9" s="2"/>
      <c r="B9" s="59" t="s">
        <v>12</v>
      </c>
      <c r="C9" s="59"/>
      <c r="D9" s="59"/>
      <c r="E9" s="59"/>
      <c r="F9" s="59"/>
      <c r="G9" s="59"/>
      <c r="H9" s="59"/>
      <c r="I9" s="59" t="s">
        <v>13</v>
      </c>
      <c r="J9" s="59"/>
      <c r="K9" s="59"/>
      <c r="L9" s="59"/>
      <c r="M9" s="59"/>
      <c r="N9" s="59"/>
      <c r="O9" s="59"/>
      <c r="P9" s="59" t="s">
        <v>14</v>
      </c>
      <c r="Q9" s="59"/>
      <c r="R9" s="59"/>
      <c r="S9" s="59"/>
      <c r="T9" s="59"/>
      <c r="U9" s="59"/>
      <c r="V9" s="59"/>
      <c r="W9" s="59" t="s">
        <v>15</v>
      </c>
      <c r="X9" s="59"/>
      <c r="Y9" s="59"/>
      <c r="Z9" s="59"/>
      <c r="AA9" s="59"/>
      <c r="AB9" s="59"/>
      <c r="AC9" s="59"/>
      <c r="AD9" s="59" t="s">
        <v>16</v>
      </c>
      <c r="AE9" s="59"/>
      <c r="AF9" s="59"/>
      <c r="AG9" s="59"/>
      <c r="AH9" s="59"/>
      <c r="AI9" s="59"/>
      <c r="AJ9" s="59"/>
      <c r="AK9" s="3"/>
      <c r="AL9" s="59" t="s">
        <v>17</v>
      </c>
      <c r="AM9" s="59"/>
      <c r="AN9" s="59"/>
      <c r="AO9" s="59"/>
      <c r="AP9" s="59"/>
      <c r="AQ9" s="59"/>
      <c r="AR9" s="59"/>
      <c r="AS9" s="59"/>
      <c r="AT9" s="59" t="s">
        <v>18</v>
      </c>
      <c r="AU9" s="59"/>
      <c r="AV9" s="59"/>
      <c r="AW9" s="59"/>
      <c r="AX9" s="59"/>
      <c r="AY9" s="59"/>
      <c r="AZ9" s="59"/>
      <c r="BA9" s="59"/>
      <c r="BB9" s="59" t="s">
        <v>19</v>
      </c>
      <c r="BC9" s="59"/>
      <c r="BD9" s="59"/>
      <c r="BE9" s="59"/>
      <c r="BF9" s="59"/>
      <c r="BG9" s="59"/>
      <c r="BH9" s="59"/>
      <c r="BI9" s="59"/>
      <c r="BJ9" s="3"/>
      <c r="BK9" s="3"/>
      <c r="BL9" s="60" t="s">
        <v>20</v>
      </c>
      <c r="BM9" s="61"/>
      <c r="BN9" s="51" t="s">
        <v>21</v>
      </c>
      <c r="BO9" s="51"/>
      <c r="BP9" s="51"/>
      <c r="BQ9" s="51"/>
      <c r="BR9" s="51"/>
      <c r="BS9" s="51"/>
      <c r="BT9" s="51"/>
      <c r="BU9" s="51"/>
      <c r="BV9" s="51"/>
      <c r="BW9" s="51"/>
      <c r="BX9" s="51"/>
      <c r="BY9" s="52"/>
    </row>
    <row r="10" spans="1:78" ht="18.75" customHeight="1" x14ac:dyDescent="0.15">
      <c r="A10" s="2"/>
      <c r="B10" s="53" t="str">
        <f>データ!N6</f>
        <v>-</v>
      </c>
      <c r="C10" s="53"/>
      <c r="D10" s="53"/>
      <c r="E10" s="53"/>
      <c r="F10" s="53"/>
      <c r="G10" s="53"/>
      <c r="H10" s="53"/>
      <c r="I10" s="53">
        <f>データ!O6</f>
        <v>70.81</v>
      </c>
      <c r="J10" s="53"/>
      <c r="K10" s="53"/>
      <c r="L10" s="53"/>
      <c r="M10" s="53"/>
      <c r="N10" s="53"/>
      <c r="O10" s="53"/>
      <c r="P10" s="53">
        <f>データ!P6</f>
        <v>46.07</v>
      </c>
      <c r="Q10" s="53"/>
      <c r="R10" s="53"/>
      <c r="S10" s="53"/>
      <c r="T10" s="53"/>
      <c r="U10" s="53"/>
      <c r="V10" s="53"/>
      <c r="W10" s="53">
        <f>データ!Q6</f>
        <v>100</v>
      </c>
      <c r="X10" s="53"/>
      <c r="Y10" s="53"/>
      <c r="Z10" s="53"/>
      <c r="AA10" s="53"/>
      <c r="AB10" s="53"/>
      <c r="AC10" s="53"/>
      <c r="AD10" s="54">
        <f>データ!R6</f>
        <v>3960</v>
      </c>
      <c r="AE10" s="54"/>
      <c r="AF10" s="54"/>
      <c r="AG10" s="54"/>
      <c r="AH10" s="54"/>
      <c r="AI10" s="54"/>
      <c r="AJ10" s="54"/>
      <c r="AK10" s="2"/>
      <c r="AL10" s="54">
        <f>データ!V6</f>
        <v>4731</v>
      </c>
      <c r="AM10" s="54"/>
      <c r="AN10" s="54"/>
      <c r="AO10" s="54"/>
      <c r="AP10" s="54"/>
      <c r="AQ10" s="54"/>
      <c r="AR10" s="54"/>
      <c r="AS10" s="54"/>
      <c r="AT10" s="53">
        <f>データ!W6</f>
        <v>7.77</v>
      </c>
      <c r="AU10" s="53"/>
      <c r="AV10" s="53"/>
      <c r="AW10" s="53"/>
      <c r="AX10" s="53"/>
      <c r="AY10" s="53"/>
      <c r="AZ10" s="53"/>
      <c r="BA10" s="53"/>
      <c r="BB10" s="53">
        <f>データ!X6</f>
        <v>608.88</v>
      </c>
      <c r="BC10" s="53"/>
      <c r="BD10" s="53"/>
      <c r="BE10" s="53"/>
      <c r="BF10" s="53"/>
      <c r="BG10" s="53"/>
      <c r="BH10" s="53"/>
      <c r="BI10" s="53"/>
      <c r="BJ10" s="2"/>
      <c r="BK10" s="2"/>
      <c r="BL10" s="55" t="s">
        <v>22</v>
      </c>
      <c r="BM10" s="56"/>
      <c r="BN10" s="44" t="s">
        <v>23</v>
      </c>
      <c r="BO10" s="44"/>
      <c r="BP10" s="44"/>
      <c r="BQ10" s="44"/>
      <c r="BR10" s="44"/>
      <c r="BS10" s="44"/>
      <c r="BT10" s="44"/>
      <c r="BU10" s="44"/>
      <c r="BV10" s="44"/>
      <c r="BW10" s="44"/>
      <c r="BX10" s="44"/>
      <c r="BY10" s="4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6" t="s">
        <v>24</v>
      </c>
      <c r="BM11" s="46"/>
      <c r="BN11" s="46"/>
      <c r="BO11" s="46"/>
      <c r="BP11" s="46"/>
      <c r="BQ11" s="46"/>
      <c r="BR11" s="46"/>
      <c r="BS11" s="46"/>
      <c r="BT11" s="46"/>
      <c r="BU11" s="46"/>
      <c r="BV11" s="46"/>
      <c r="BW11" s="46"/>
      <c r="BX11" s="46"/>
      <c r="BY11" s="46"/>
      <c r="BZ11" s="4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6"/>
      <c r="BM12" s="46"/>
      <c r="BN12" s="46"/>
      <c r="BO12" s="46"/>
      <c r="BP12" s="46"/>
      <c r="BQ12" s="46"/>
      <c r="BR12" s="46"/>
      <c r="BS12" s="46"/>
      <c r="BT12" s="46"/>
      <c r="BU12" s="46"/>
      <c r="BV12" s="46"/>
      <c r="BW12" s="46"/>
      <c r="BX12" s="46"/>
      <c r="BY12" s="46"/>
      <c r="BZ12" s="4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7"/>
      <c r="BM13" s="47"/>
      <c r="BN13" s="47"/>
      <c r="BO13" s="47"/>
      <c r="BP13" s="47"/>
      <c r="BQ13" s="47"/>
      <c r="BR13" s="47"/>
      <c r="BS13" s="47"/>
      <c r="BT13" s="47"/>
      <c r="BU13" s="47"/>
      <c r="BV13" s="47"/>
      <c r="BW13" s="47"/>
      <c r="BX13" s="47"/>
      <c r="BY13" s="47"/>
      <c r="BZ13" s="47"/>
    </row>
    <row r="14" spans="1:78" ht="13.5" customHeight="1" x14ac:dyDescent="0.15">
      <c r="A14" s="2"/>
      <c r="B14" s="48" t="s">
        <v>25</v>
      </c>
      <c r="C14" s="49"/>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C14" s="49"/>
      <c r="BD14" s="49"/>
      <c r="BE14" s="49"/>
      <c r="BF14" s="49"/>
      <c r="BG14" s="49"/>
      <c r="BH14" s="49"/>
      <c r="BI14" s="49"/>
      <c r="BJ14" s="50"/>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113</v>
      </c>
      <c r="BM16" s="29"/>
      <c r="BN16" s="29"/>
      <c r="BO16" s="29"/>
      <c r="BP16" s="29"/>
      <c r="BQ16" s="29"/>
      <c r="BR16" s="29"/>
      <c r="BS16" s="29"/>
      <c r="BT16" s="29"/>
      <c r="BU16" s="29"/>
      <c r="BV16" s="29"/>
      <c r="BW16" s="29"/>
      <c r="BX16" s="29"/>
      <c r="BY16" s="2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114</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115</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【104.44】</v>
      </c>
      <c r="F85" s="12" t="str">
        <f>データ!AT6</f>
        <v>【124.06】</v>
      </c>
      <c r="G85" s="12" t="str">
        <f>データ!BE6</f>
        <v>【42.02】</v>
      </c>
      <c r="H85" s="12" t="str">
        <f>データ!BP6</f>
        <v>【785.10】</v>
      </c>
      <c r="I85" s="12" t="str">
        <f>データ!CA6</f>
        <v>【56.93】</v>
      </c>
      <c r="J85" s="12" t="str">
        <f>データ!CL6</f>
        <v>【271.15】</v>
      </c>
      <c r="K85" s="12" t="str">
        <f>データ!CW6</f>
        <v>【49.87】</v>
      </c>
      <c r="L85" s="12" t="str">
        <f>データ!DH6</f>
        <v>【87.54】</v>
      </c>
      <c r="M85" s="12" t="str">
        <f>データ!DS6</f>
        <v>【28.42】</v>
      </c>
      <c r="N85" s="12" t="str">
        <f>データ!ED6</f>
        <v>【0.08】</v>
      </c>
      <c r="O85" s="12" t="str">
        <f>データ!EO6</f>
        <v>【0.02】</v>
      </c>
    </row>
  </sheetData>
  <sheetProtection algorithmName="SHA-512" hashValue="SIYVZrNfSkRC349eZpX6QVibBnOa7DZgFV25grsjvRWP6TfPrxrQ+cZ2OJqN7UyruFjWmZJqBqHtdaLtDU+y+A==" saltValue="kzGvWHkSoxebSLtwJS71F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313904</v>
      </c>
      <c r="D6" s="19">
        <f t="shared" si="3"/>
        <v>46</v>
      </c>
      <c r="E6" s="19">
        <f t="shared" si="3"/>
        <v>17</v>
      </c>
      <c r="F6" s="19">
        <f t="shared" si="3"/>
        <v>5</v>
      </c>
      <c r="G6" s="19">
        <f t="shared" si="3"/>
        <v>0</v>
      </c>
      <c r="H6" s="19" t="str">
        <f t="shared" si="3"/>
        <v>鳥取県　伯耆町</v>
      </c>
      <c r="I6" s="19" t="str">
        <f t="shared" si="3"/>
        <v>法適用</v>
      </c>
      <c r="J6" s="19" t="str">
        <f t="shared" si="3"/>
        <v>下水道事業</v>
      </c>
      <c r="K6" s="19" t="str">
        <f t="shared" si="3"/>
        <v>農業集落排水</v>
      </c>
      <c r="L6" s="19" t="str">
        <f t="shared" si="3"/>
        <v>F2</v>
      </c>
      <c r="M6" s="19" t="str">
        <f t="shared" si="3"/>
        <v>非設置</v>
      </c>
      <c r="N6" s="20" t="str">
        <f t="shared" si="3"/>
        <v>-</v>
      </c>
      <c r="O6" s="20">
        <f t="shared" si="3"/>
        <v>70.81</v>
      </c>
      <c r="P6" s="20">
        <f t="shared" si="3"/>
        <v>46.07</v>
      </c>
      <c r="Q6" s="20">
        <f t="shared" si="3"/>
        <v>100</v>
      </c>
      <c r="R6" s="20">
        <f t="shared" si="3"/>
        <v>3960</v>
      </c>
      <c r="S6" s="20">
        <f t="shared" si="3"/>
        <v>10297</v>
      </c>
      <c r="T6" s="20">
        <f t="shared" si="3"/>
        <v>139.44</v>
      </c>
      <c r="U6" s="20">
        <f t="shared" si="3"/>
        <v>73.849999999999994</v>
      </c>
      <c r="V6" s="20">
        <f t="shared" si="3"/>
        <v>4731</v>
      </c>
      <c r="W6" s="20">
        <f t="shared" si="3"/>
        <v>7.77</v>
      </c>
      <c r="X6" s="20">
        <f t="shared" si="3"/>
        <v>608.88</v>
      </c>
      <c r="Y6" s="21" t="str">
        <f>IF(Y7="",NA(),Y7)</f>
        <v>-</v>
      </c>
      <c r="Z6" s="21">
        <f t="shared" ref="Z6:AH6" si="4">IF(Z7="",NA(),Z7)</f>
        <v>99.21</v>
      </c>
      <c r="AA6" s="21">
        <f t="shared" si="4"/>
        <v>100.4</v>
      </c>
      <c r="AB6" s="21">
        <f t="shared" si="4"/>
        <v>99.6</v>
      </c>
      <c r="AC6" s="21">
        <f t="shared" si="4"/>
        <v>109.9</v>
      </c>
      <c r="AD6" s="21" t="str">
        <f t="shared" si="4"/>
        <v>-</v>
      </c>
      <c r="AE6" s="21">
        <f t="shared" si="4"/>
        <v>106.37</v>
      </c>
      <c r="AF6" s="21">
        <f t="shared" si="4"/>
        <v>106.07</v>
      </c>
      <c r="AG6" s="21">
        <f t="shared" si="4"/>
        <v>105.5</v>
      </c>
      <c r="AH6" s="21">
        <f t="shared" si="4"/>
        <v>106.35</v>
      </c>
      <c r="AI6" s="20" t="str">
        <f>IF(AI7="","",IF(AI7="-","【-】","【"&amp;SUBSTITUTE(TEXT(AI7,"#,##0.00"),"-","△")&amp;"】"))</f>
        <v>【104.44】</v>
      </c>
      <c r="AJ6" s="21" t="str">
        <f>IF(AJ7="",NA(),AJ7)</f>
        <v>-</v>
      </c>
      <c r="AK6" s="21">
        <f t="shared" ref="AK6:AS6" si="5">IF(AK7="",NA(),AK7)</f>
        <v>5.86</v>
      </c>
      <c r="AL6" s="21">
        <f t="shared" si="5"/>
        <v>4.2</v>
      </c>
      <c r="AM6" s="21">
        <f t="shared" si="5"/>
        <v>5.34</v>
      </c>
      <c r="AN6" s="20">
        <f t="shared" si="5"/>
        <v>0</v>
      </c>
      <c r="AO6" s="21" t="str">
        <f t="shared" si="5"/>
        <v>-</v>
      </c>
      <c r="AP6" s="21">
        <f t="shared" si="5"/>
        <v>139.02000000000001</v>
      </c>
      <c r="AQ6" s="21">
        <f t="shared" si="5"/>
        <v>132.04</v>
      </c>
      <c r="AR6" s="21">
        <f t="shared" si="5"/>
        <v>145.43</v>
      </c>
      <c r="AS6" s="21">
        <f t="shared" si="5"/>
        <v>129.88999999999999</v>
      </c>
      <c r="AT6" s="20" t="str">
        <f>IF(AT7="","",IF(AT7="-","【-】","【"&amp;SUBSTITUTE(TEXT(AT7,"#,##0.00"),"-","△")&amp;"】"))</f>
        <v>【124.06】</v>
      </c>
      <c r="AU6" s="21" t="str">
        <f>IF(AU7="",NA(),AU7)</f>
        <v>-</v>
      </c>
      <c r="AV6" s="21">
        <f t="shared" ref="AV6:BD6" si="6">IF(AV7="",NA(),AV7)</f>
        <v>14.07</v>
      </c>
      <c r="AW6" s="21">
        <f t="shared" si="6"/>
        <v>16.57</v>
      </c>
      <c r="AX6" s="21">
        <f t="shared" si="6"/>
        <v>20.69</v>
      </c>
      <c r="AY6" s="21">
        <f t="shared" si="6"/>
        <v>24.18</v>
      </c>
      <c r="AZ6" s="21" t="str">
        <f t="shared" si="6"/>
        <v>-</v>
      </c>
      <c r="BA6" s="21">
        <f t="shared" si="6"/>
        <v>29.13</v>
      </c>
      <c r="BB6" s="21">
        <f t="shared" si="6"/>
        <v>35.69</v>
      </c>
      <c r="BC6" s="21">
        <f t="shared" si="6"/>
        <v>38.4</v>
      </c>
      <c r="BD6" s="21">
        <f t="shared" si="6"/>
        <v>44.04</v>
      </c>
      <c r="BE6" s="20" t="str">
        <f>IF(BE7="","",IF(BE7="-","【-】","【"&amp;SUBSTITUTE(TEXT(BE7,"#,##0.00"),"-","△")&amp;"】"))</f>
        <v>【42.02】</v>
      </c>
      <c r="BF6" s="21" t="str">
        <f>IF(BF7="",NA(),BF7)</f>
        <v>-</v>
      </c>
      <c r="BG6" s="20">
        <f t="shared" ref="BG6:BO6" si="7">IF(BG7="",NA(),BG7)</f>
        <v>0</v>
      </c>
      <c r="BH6" s="20">
        <f t="shared" si="7"/>
        <v>0</v>
      </c>
      <c r="BI6" s="21">
        <f t="shared" si="7"/>
        <v>936.26</v>
      </c>
      <c r="BJ6" s="21">
        <f t="shared" si="7"/>
        <v>170.78</v>
      </c>
      <c r="BK6" s="21" t="str">
        <f t="shared" si="7"/>
        <v>-</v>
      </c>
      <c r="BL6" s="21">
        <f t="shared" si="7"/>
        <v>867.83</v>
      </c>
      <c r="BM6" s="21">
        <f t="shared" si="7"/>
        <v>791.76</v>
      </c>
      <c r="BN6" s="21">
        <f t="shared" si="7"/>
        <v>900.82</v>
      </c>
      <c r="BO6" s="21">
        <f t="shared" si="7"/>
        <v>839.21</v>
      </c>
      <c r="BP6" s="20" t="str">
        <f>IF(BP7="","",IF(BP7="-","【-】","【"&amp;SUBSTITUTE(TEXT(BP7,"#,##0.00"),"-","△")&amp;"】"))</f>
        <v>【785.10】</v>
      </c>
      <c r="BQ6" s="21" t="str">
        <f>IF(BQ7="",NA(),BQ7)</f>
        <v>-</v>
      </c>
      <c r="BR6" s="21">
        <f t="shared" ref="BR6:BZ6" si="8">IF(BR7="",NA(),BR7)</f>
        <v>76.05</v>
      </c>
      <c r="BS6" s="21">
        <f t="shared" si="8"/>
        <v>78.430000000000007</v>
      </c>
      <c r="BT6" s="21">
        <f t="shared" si="8"/>
        <v>65.040000000000006</v>
      </c>
      <c r="BU6" s="21">
        <f t="shared" si="8"/>
        <v>109.43</v>
      </c>
      <c r="BV6" s="21" t="str">
        <f t="shared" si="8"/>
        <v>-</v>
      </c>
      <c r="BW6" s="21">
        <f t="shared" si="8"/>
        <v>57.08</v>
      </c>
      <c r="BX6" s="21">
        <f t="shared" si="8"/>
        <v>56.26</v>
      </c>
      <c r="BY6" s="21">
        <f t="shared" si="8"/>
        <v>52.94</v>
      </c>
      <c r="BZ6" s="21">
        <f t="shared" si="8"/>
        <v>52.05</v>
      </c>
      <c r="CA6" s="20" t="str">
        <f>IF(CA7="","",IF(CA7="-","【-】","【"&amp;SUBSTITUTE(TEXT(CA7,"#,##0.00"),"-","△")&amp;"】"))</f>
        <v>【56.93】</v>
      </c>
      <c r="CB6" s="21" t="str">
        <f>IF(CB7="",NA(),CB7)</f>
        <v>-</v>
      </c>
      <c r="CC6" s="21">
        <f t="shared" ref="CC6:CK6" si="9">IF(CC7="",NA(),CC7)</f>
        <v>181.51</v>
      </c>
      <c r="CD6" s="21">
        <f t="shared" si="9"/>
        <v>178.94</v>
      </c>
      <c r="CE6" s="21">
        <f t="shared" si="9"/>
        <v>225.1</v>
      </c>
      <c r="CF6" s="21">
        <f t="shared" si="9"/>
        <v>167.15</v>
      </c>
      <c r="CG6" s="21" t="str">
        <f t="shared" si="9"/>
        <v>-</v>
      </c>
      <c r="CH6" s="21">
        <f t="shared" si="9"/>
        <v>274.99</v>
      </c>
      <c r="CI6" s="21">
        <f t="shared" si="9"/>
        <v>282.08999999999997</v>
      </c>
      <c r="CJ6" s="21">
        <f t="shared" si="9"/>
        <v>303.27999999999997</v>
      </c>
      <c r="CK6" s="21">
        <f t="shared" si="9"/>
        <v>301.86</v>
      </c>
      <c r="CL6" s="20" t="str">
        <f>IF(CL7="","",IF(CL7="-","【-】","【"&amp;SUBSTITUTE(TEXT(CL7,"#,##0.00"),"-","△")&amp;"】"))</f>
        <v>【271.15】</v>
      </c>
      <c r="CM6" s="21" t="str">
        <f>IF(CM7="",NA(),CM7)</f>
        <v>-</v>
      </c>
      <c r="CN6" s="21">
        <f t="shared" ref="CN6:CV6" si="10">IF(CN7="",NA(),CN7)</f>
        <v>52.58</v>
      </c>
      <c r="CO6" s="21">
        <f t="shared" si="10"/>
        <v>50.74</v>
      </c>
      <c r="CP6" s="21">
        <f t="shared" si="10"/>
        <v>50.52</v>
      </c>
      <c r="CQ6" s="21">
        <f t="shared" si="10"/>
        <v>52.18</v>
      </c>
      <c r="CR6" s="21" t="str">
        <f t="shared" si="10"/>
        <v>-</v>
      </c>
      <c r="CS6" s="21">
        <f t="shared" si="10"/>
        <v>54.83</v>
      </c>
      <c r="CT6" s="21">
        <f t="shared" si="10"/>
        <v>66.53</v>
      </c>
      <c r="CU6" s="21">
        <f t="shared" si="10"/>
        <v>52.35</v>
      </c>
      <c r="CV6" s="21">
        <f t="shared" si="10"/>
        <v>46.25</v>
      </c>
      <c r="CW6" s="20" t="str">
        <f>IF(CW7="","",IF(CW7="-","【-】","【"&amp;SUBSTITUTE(TEXT(CW7,"#,##0.00"),"-","△")&amp;"】"))</f>
        <v>【49.87】</v>
      </c>
      <c r="CX6" s="21" t="str">
        <f>IF(CX7="",NA(),CX7)</f>
        <v>-</v>
      </c>
      <c r="CY6" s="21">
        <f t="shared" ref="CY6:DG6" si="11">IF(CY7="",NA(),CY7)</f>
        <v>89.05</v>
      </c>
      <c r="CZ6" s="21">
        <f t="shared" si="11"/>
        <v>90.3</v>
      </c>
      <c r="DA6" s="21">
        <f t="shared" si="11"/>
        <v>89.82</v>
      </c>
      <c r="DB6" s="21">
        <f t="shared" si="11"/>
        <v>90.38</v>
      </c>
      <c r="DC6" s="21" t="str">
        <f t="shared" si="11"/>
        <v>-</v>
      </c>
      <c r="DD6" s="21">
        <f t="shared" si="11"/>
        <v>84.7</v>
      </c>
      <c r="DE6" s="21">
        <f t="shared" si="11"/>
        <v>84.67</v>
      </c>
      <c r="DF6" s="21">
        <f t="shared" si="11"/>
        <v>84.39</v>
      </c>
      <c r="DG6" s="21">
        <f t="shared" si="11"/>
        <v>83.96</v>
      </c>
      <c r="DH6" s="20" t="str">
        <f>IF(DH7="","",IF(DH7="-","【-】","【"&amp;SUBSTITUTE(TEXT(DH7,"#,##0.00"),"-","△")&amp;"】"))</f>
        <v>【87.54】</v>
      </c>
      <c r="DI6" s="21" t="str">
        <f>IF(DI7="",NA(),DI7)</f>
        <v>-</v>
      </c>
      <c r="DJ6" s="21">
        <f t="shared" ref="DJ6:DR6" si="12">IF(DJ7="",NA(),DJ7)</f>
        <v>4.2</v>
      </c>
      <c r="DK6" s="21">
        <f t="shared" si="12"/>
        <v>8</v>
      </c>
      <c r="DL6" s="21">
        <f t="shared" si="12"/>
        <v>11.27</v>
      </c>
      <c r="DM6" s="21">
        <f t="shared" si="12"/>
        <v>14.61</v>
      </c>
      <c r="DN6" s="21" t="str">
        <f t="shared" si="12"/>
        <v>-</v>
      </c>
      <c r="DO6" s="21">
        <f t="shared" si="12"/>
        <v>20.34</v>
      </c>
      <c r="DP6" s="21">
        <f t="shared" si="12"/>
        <v>21.85</v>
      </c>
      <c r="DQ6" s="21">
        <f t="shared" si="12"/>
        <v>25.19</v>
      </c>
      <c r="DR6" s="21">
        <f t="shared" si="12"/>
        <v>25.46</v>
      </c>
      <c r="DS6" s="20" t="str">
        <f>IF(DS7="","",IF(DS7="-","【-】","【"&amp;SUBSTITUTE(TEXT(DS7,"#,##0.00"),"-","△")&amp;"】"))</f>
        <v>【28.42】</v>
      </c>
      <c r="DT6" s="21" t="str">
        <f>IF(DT7="",NA(),DT7)</f>
        <v>-</v>
      </c>
      <c r="DU6" s="20">
        <f t="shared" ref="DU6:EC6" si="13">IF(DU7="",NA(),DU7)</f>
        <v>0</v>
      </c>
      <c r="DV6" s="20">
        <f t="shared" si="13"/>
        <v>0</v>
      </c>
      <c r="DW6" s="20">
        <f t="shared" si="13"/>
        <v>0</v>
      </c>
      <c r="DX6" s="20">
        <f t="shared" si="13"/>
        <v>0</v>
      </c>
      <c r="DY6" s="21" t="str">
        <f t="shared" si="13"/>
        <v>-</v>
      </c>
      <c r="DZ6" s="20">
        <f t="shared" si="13"/>
        <v>0</v>
      </c>
      <c r="EA6" s="20">
        <f t="shared" si="13"/>
        <v>0</v>
      </c>
      <c r="EB6" s="20">
        <f t="shared" si="13"/>
        <v>0</v>
      </c>
      <c r="EC6" s="21">
        <f t="shared" si="13"/>
        <v>0.19</v>
      </c>
      <c r="ED6" s="20" t="str">
        <f>IF(ED7="","",IF(ED7="-","【-】","【"&amp;SUBSTITUTE(TEXT(ED7,"#,##0.00"),"-","△")&amp;"】"))</f>
        <v>【0.08】</v>
      </c>
      <c r="EE6" s="21" t="str">
        <f>IF(EE7="",NA(),EE7)</f>
        <v>-</v>
      </c>
      <c r="EF6" s="21">
        <f t="shared" ref="EF6:EN6" si="14">IF(EF7="",NA(),EF7)</f>
        <v>3.08</v>
      </c>
      <c r="EG6" s="21">
        <f t="shared" si="14"/>
        <v>0.24</v>
      </c>
      <c r="EH6" s="21">
        <f t="shared" si="14"/>
        <v>0.51</v>
      </c>
      <c r="EI6" s="20">
        <f t="shared" si="14"/>
        <v>0</v>
      </c>
      <c r="EJ6" s="21" t="str">
        <f t="shared" si="14"/>
        <v>-</v>
      </c>
      <c r="EK6" s="21">
        <f t="shared" si="14"/>
        <v>0.25</v>
      </c>
      <c r="EL6" s="21">
        <f t="shared" si="14"/>
        <v>0.05</v>
      </c>
      <c r="EM6" s="21">
        <f t="shared" si="14"/>
        <v>0.03</v>
      </c>
      <c r="EN6" s="21">
        <f t="shared" si="14"/>
        <v>0.03</v>
      </c>
      <c r="EO6" s="20" t="str">
        <f>IF(EO7="","",IF(EO7="-","【-】","【"&amp;SUBSTITUTE(TEXT(EO7,"#,##0.00"),"-","△")&amp;"】"))</f>
        <v>【0.02】</v>
      </c>
    </row>
    <row r="7" spans="1:148" s="22" customFormat="1" x14ac:dyDescent="0.15">
      <c r="A7" s="14"/>
      <c r="B7" s="23">
        <v>2023</v>
      </c>
      <c r="C7" s="23">
        <v>313904</v>
      </c>
      <c r="D7" s="23">
        <v>46</v>
      </c>
      <c r="E7" s="23">
        <v>17</v>
      </c>
      <c r="F7" s="23">
        <v>5</v>
      </c>
      <c r="G7" s="23">
        <v>0</v>
      </c>
      <c r="H7" s="23" t="s">
        <v>96</v>
      </c>
      <c r="I7" s="23" t="s">
        <v>97</v>
      </c>
      <c r="J7" s="23" t="s">
        <v>98</v>
      </c>
      <c r="K7" s="23" t="s">
        <v>99</v>
      </c>
      <c r="L7" s="23" t="s">
        <v>100</v>
      </c>
      <c r="M7" s="23" t="s">
        <v>101</v>
      </c>
      <c r="N7" s="24" t="s">
        <v>102</v>
      </c>
      <c r="O7" s="24">
        <v>70.81</v>
      </c>
      <c r="P7" s="24">
        <v>46.07</v>
      </c>
      <c r="Q7" s="24">
        <v>100</v>
      </c>
      <c r="R7" s="24">
        <v>3960</v>
      </c>
      <c r="S7" s="24">
        <v>10297</v>
      </c>
      <c r="T7" s="24">
        <v>139.44</v>
      </c>
      <c r="U7" s="24">
        <v>73.849999999999994</v>
      </c>
      <c r="V7" s="24">
        <v>4731</v>
      </c>
      <c r="W7" s="24">
        <v>7.77</v>
      </c>
      <c r="X7" s="24">
        <v>608.88</v>
      </c>
      <c r="Y7" s="24" t="s">
        <v>102</v>
      </c>
      <c r="Z7" s="24">
        <v>99.21</v>
      </c>
      <c r="AA7" s="24">
        <v>100.4</v>
      </c>
      <c r="AB7" s="24">
        <v>99.6</v>
      </c>
      <c r="AC7" s="24">
        <v>109.9</v>
      </c>
      <c r="AD7" s="24" t="s">
        <v>102</v>
      </c>
      <c r="AE7" s="24">
        <v>106.37</v>
      </c>
      <c r="AF7" s="24">
        <v>106.07</v>
      </c>
      <c r="AG7" s="24">
        <v>105.5</v>
      </c>
      <c r="AH7" s="24">
        <v>106.35</v>
      </c>
      <c r="AI7" s="24">
        <v>104.44</v>
      </c>
      <c r="AJ7" s="24" t="s">
        <v>102</v>
      </c>
      <c r="AK7" s="24">
        <v>5.86</v>
      </c>
      <c r="AL7" s="24">
        <v>4.2</v>
      </c>
      <c r="AM7" s="24">
        <v>5.34</v>
      </c>
      <c r="AN7" s="24">
        <v>0</v>
      </c>
      <c r="AO7" s="24" t="s">
        <v>102</v>
      </c>
      <c r="AP7" s="24">
        <v>139.02000000000001</v>
      </c>
      <c r="AQ7" s="24">
        <v>132.04</v>
      </c>
      <c r="AR7" s="24">
        <v>145.43</v>
      </c>
      <c r="AS7" s="24">
        <v>129.88999999999999</v>
      </c>
      <c r="AT7" s="24">
        <v>124.06</v>
      </c>
      <c r="AU7" s="24" t="s">
        <v>102</v>
      </c>
      <c r="AV7" s="24">
        <v>14.07</v>
      </c>
      <c r="AW7" s="24">
        <v>16.57</v>
      </c>
      <c r="AX7" s="24">
        <v>20.69</v>
      </c>
      <c r="AY7" s="24">
        <v>24.18</v>
      </c>
      <c r="AZ7" s="24" t="s">
        <v>102</v>
      </c>
      <c r="BA7" s="24">
        <v>29.13</v>
      </c>
      <c r="BB7" s="24">
        <v>35.69</v>
      </c>
      <c r="BC7" s="24">
        <v>38.4</v>
      </c>
      <c r="BD7" s="24">
        <v>44.04</v>
      </c>
      <c r="BE7" s="24">
        <v>42.02</v>
      </c>
      <c r="BF7" s="24" t="s">
        <v>102</v>
      </c>
      <c r="BG7" s="24">
        <v>0</v>
      </c>
      <c r="BH7" s="24">
        <v>0</v>
      </c>
      <c r="BI7" s="24">
        <v>936.26</v>
      </c>
      <c r="BJ7" s="24">
        <v>170.78</v>
      </c>
      <c r="BK7" s="24" t="s">
        <v>102</v>
      </c>
      <c r="BL7" s="24">
        <v>867.83</v>
      </c>
      <c r="BM7" s="24">
        <v>791.76</v>
      </c>
      <c r="BN7" s="24">
        <v>900.82</v>
      </c>
      <c r="BO7" s="24">
        <v>839.21</v>
      </c>
      <c r="BP7" s="24">
        <v>785.1</v>
      </c>
      <c r="BQ7" s="24" t="s">
        <v>102</v>
      </c>
      <c r="BR7" s="24">
        <v>76.05</v>
      </c>
      <c r="BS7" s="24">
        <v>78.430000000000007</v>
      </c>
      <c r="BT7" s="24">
        <v>65.040000000000006</v>
      </c>
      <c r="BU7" s="24">
        <v>109.43</v>
      </c>
      <c r="BV7" s="24" t="s">
        <v>102</v>
      </c>
      <c r="BW7" s="24">
        <v>57.08</v>
      </c>
      <c r="BX7" s="24">
        <v>56.26</v>
      </c>
      <c r="BY7" s="24">
        <v>52.94</v>
      </c>
      <c r="BZ7" s="24">
        <v>52.05</v>
      </c>
      <c r="CA7" s="24">
        <v>56.93</v>
      </c>
      <c r="CB7" s="24" t="s">
        <v>102</v>
      </c>
      <c r="CC7" s="24">
        <v>181.51</v>
      </c>
      <c r="CD7" s="24">
        <v>178.94</v>
      </c>
      <c r="CE7" s="24">
        <v>225.1</v>
      </c>
      <c r="CF7" s="24">
        <v>167.15</v>
      </c>
      <c r="CG7" s="24" t="s">
        <v>102</v>
      </c>
      <c r="CH7" s="24">
        <v>274.99</v>
      </c>
      <c r="CI7" s="24">
        <v>282.08999999999997</v>
      </c>
      <c r="CJ7" s="24">
        <v>303.27999999999997</v>
      </c>
      <c r="CK7" s="24">
        <v>301.86</v>
      </c>
      <c r="CL7" s="24">
        <v>271.14999999999998</v>
      </c>
      <c r="CM7" s="24" t="s">
        <v>102</v>
      </c>
      <c r="CN7" s="24">
        <v>52.58</v>
      </c>
      <c r="CO7" s="24">
        <v>50.74</v>
      </c>
      <c r="CP7" s="24">
        <v>50.52</v>
      </c>
      <c r="CQ7" s="24">
        <v>52.18</v>
      </c>
      <c r="CR7" s="24" t="s">
        <v>102</v>
      </c>
      <c r="CS7" s="24">
        <v>54.83</v>
      </c>
      <c r="CT7" s="24">
        <v>66.53</v>
      </c>
      <c r="CU7" s="24">
        <v>52.35</v>
      </c>
      <c r="CV7" s="24">
        <v>46.25</v>
      </c>
      <c r="CW7" s="24">
        <v>49.87</v>
      </c>
      <c r="CX7" s="24" t="s">
        <v>102</v>
      </c>
      <c r="CY7" s="24">
        <v>89.05</v>
      </c>
      <c r="CZ7" s="24">
        <v>90.3</v>
      </c>
      <c r="DA7" s="24">
        <v>89.82</v>
      </c>
      <c r="DB7" s="24">
        <v>90.38</v>
      </c>
      <c r="DC7" s="24" t="s">
        <v>102</v>
      </c>
      <c r="DD7" s="24">
        <v>84.7</v>
      </c>
      <c r="DE7" s="24">
        <v>84.67</v>
      </c>
      <c r="DF7" s="24">
        <v>84.39</v>
      </c>
      <c r="DG7" s="24">
        <v>83.96</v>
      </c>
      <c r="DH7" s="24">
        <v>87.54</v>
      </c>
      <c r="DI7" s="24" t="s">
        <v>102</v>
      </c>
      <c r="DJ7" s="24">
        <v>4.2</v>
      </c>
      <c r="DK7" s="24">
        <v>8</v>
      </c>
      <c r="DL7" s="24">
        <v>11.27</v>
      </c>
      <c r="DM7" s="24">
        <v>14.61</v>
      </c>
      <c r="DN7" s="24" t="s">
        <v>102</v>
      </c>
      <c r="DO7" s="24">
        <v>20.34</v>
      </c>
      <c r="DP7" s="24">
        <v>21.85</v>
      </c>
      <c r="DQ7" s="24">
        <v>25.19</v>
      </c>
      <c r="DR7" s="24">
        <v>25.46</v>
      </c>
      <c r="DS7" s="24">
        <v>28.42</v>
      </c>
      <c r="DT7" s="24" t="s">
        <v>102</v>
      </c>
      <c r="DU7" s="24">
        <v>0</v>
      </c>
      <c r="DV7" s="24">
        <v>0</v>
      </c>
      <c r="DW7" s="24">
        <v>0</v>
      </c>
      <c r="DX7" s="24">
        <v>0</v>
      </c>
      <c r="DY7" s="24" t="s">
        <v>102</v>
      </c>
      <c r="DZ7" s="24">
        <v>0</v>
      </c>
      <c r="EA7" s="24">
        <v>0</v>
      </c>
      <c r="EB7" s="24">
        <v>0</v>
      </c>
      <c r="EC7" s="24">
        <v>0.19</v>
      </c>
      <c r="ED7" s="24">
        <v>0.08</v>
      </c>
      <c r="EE7" s="24" t="s">
        <v>102</v>
      </c>
      <c r="EF7" s="24">
        <v>3.08</v>
      </c>
      <c r="EG7" s="24">
        <v>0.24</v>
      </c>
      <c r="EH7" s="24">
        <v>0.51</v>
      </c>
      <c r="EI7" s="24">
        <v>0</v>
      </c>
      <c r="EJ7" s="24" t="s">
        <v>102</v>
      </c>
      <c r="EK7" s="24">
        <v>0.25</v>
      </c>
      <c r="EL7" s="24">
        <v>0.05</v>
      </c>
      <c r="EM7" s="24">
        <v>0.03</v>
      </c>
      <c r="EN7" s="24">
        <v>0.03</v>
      </c>
      <c r="EO7" s="24">
        <v>0.02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111</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眞野 恵美</cp:lastModifiedBy>
  <dcterms:created xsi:type="dcterms:W3CDTF">2025-01-24T07:19:41Z</dcterms:created>
  <dcterms:modified xsi:type="dcterms:W3CDTF">2025-02-03T04:38:17Z</dcterms:modified>
  <cp:category/>
</cp:coreProperties>
</file>