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ile\FileSV\01 総務課\01　財政関係\88その他\地方公営企業関係\照会\R06年度\【R07.2.3期限】公営企業に係る経営比較分析表（令和５年度決算）の分析等について（依頼）\04_町→県\"/>
    </mc:Choice>
  </mc:AlternateContent>
  <xr:revisionPtr revIDLastSave="0" documentId="13_ncr:1_{5978F06E-11CF-404C-AD65-1815F3D0CFED}" xr6:coauthVersionLast="47" xr6:coauthVersionMax="47" xr10:uidLastSave="{00000000-0000-0000-0000-000000000000}"/>
  <workbookProtection workbookAlgorithmName="SHA-512" workbookHashValue="D5RCPaFKLzTEbRij4XDpZMchIs8F3dYHAW0nyG4Gu9WSbvbzB36sNBGj48mKvAPGv6MU3O/37mSmrSuhD/cU0g==" workbookSaltValue="Kw6scdE0kubZo3NNibg6lA==" workbookSpinCount="100000" lockStructure="1"/>
  <bookViews>
    <workbookView xWindow="14295" yWindow="0" windowWidth="14610" windowHeight="1558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F85" i="4"/>
  <c r="AL10" i="4"/>
  <c r="I10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<sst xmlns="http://schemas.openxmlformats.org/spreadsheetml/2006/main" count="253" uniqueCount="116">
  <si>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</si>
  <si>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</si>
  <si>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</si>
  <si>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</si>
  <si>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</si>
  <si>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</si>
  <si>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</si>
  <si>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</si>
  <si>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</si>
  <si>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</si>
  <si>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</si>
  <si>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</si>
  <si>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</si>
  <si>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</si>
  <si>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</si>
  <si>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</si>
  <si>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</si>
  <si>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</si>
  <si>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</si>
  <si>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</si>
  <si>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</si>
  <si>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</si>
  <si>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</si>
  <si>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</si>
  <si>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</si>
  <si>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</si>
  <si>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</si>
  <si>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</si>
  <si>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</si>
  <si>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</si>
  <si>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</si>
  <si>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</si>
  <si>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</si>
  <si>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</si>
  <si>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</si>
  <si>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</si>
  <si>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</si>
  <si>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</si>
  <si>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</si>
  <si>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</si>
  <si>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</si>
  <si>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</si>
  <si>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</si>
  <si>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</si>
  <si>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</si>
  <si>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</si>
  <si>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</si>
  <si>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</si>
  <si>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</si>
  <si>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</si>
  <si>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</si>
  <si>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</si>
  <si>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</si>
  <si>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</si>
  <si>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</si>
  <si>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</si>
  <si>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</si>
  <si>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</si>
  <si>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</si>
  <si>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</si>
  <si>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</si>
  <si>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</si>
  <si>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</si>
  <si>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</si>
  <si>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</si>
  <si>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</si>
  <si>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</si>
  <si>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</si>
  <si>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</si>
  <si>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</si>
  <si>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</si>
  <si>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</si>
  <si>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</si>
  <si>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</si>
  <si>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</si>
  <si>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</si>
  <si>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</si>
  <si>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</si>
  <si>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</si>
  <si>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</si>
  <si>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</si>
  <si>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</si>
  <si>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</si>
  <si>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</si>
  <si>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</si>
  <si>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</si>
  <si>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</si>
  <si>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</si>
  <si>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</si>
  <si>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</si>
  <si>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</si>
  <si>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</si>
  <si>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</si>
  <si>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</si>
  <si>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</si>
  <si>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</si>
  <si>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</si>
  <si>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</si>
  <si>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</si>
  <si>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</si>
  <si>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</si>
  <si>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</si>
  <si>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</si>
  <si>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</si>
  <si>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</si>
  <si>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</si>
  <si>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</si>
  <si>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</si>
  <si>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</si>
  <si>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</si>
  <si>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</si>
  <si>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</si>
  <si>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</si>
  <si>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100％を上回っており、単年度の収支は健全性を保っている。
③流動比率
流動負債の大半を占める企業債償還を、主に一般会計からの繰入金等により賄っていることによるもので、支払能力に問題が生じる見込みはない。
④企業債残高対事業規模比率
類似団体平均を下回っているが、企業債償還に係る一般会計の負担によるものである。
また、企業債残高は年々減少しており、改善傾向にある。
⑤経費回収率
100％を上回っている。今後も、適正な使用料収入の確保を図るとともに汚水処理費の削減を図る。
⑥汚水処理原価
類似団体平均より下回っているが、引き続き投資の効率化や維持管理費の削減などを図る必要がある。
⑦施設利用率
計画時からの人口減により、全国平均・類似団体平均と同様、施設の稼働に余裕がある状態である。
⑧水洗化率
今後も水洗化率向上に向けた啓発を行いたい。</t>
    <phoneticPr fontId="4"/>
  </si>
  <si>
    <t>①有形固定資産減価償却率
　全国平均・類似団体平均を大きく下回っており、老朽化の度合いは比較的少ない。
②管渠老朽化率、③管渠改善率
　管渠については、現在まで不具合もなく、法定耐用年数に達するまで期間がある状態である。
　計画的な更新については、経営戦略の見直し時期にあわせて検討を行うものとする。</t>
    <phoneticPr fontId="4"/>
  </si>
  <si>
    <t>法適用事業４年目の決算数値となっている。
引き続き健全な事業経営に取り組む。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</si>
</sst>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D-46D5-9B08-652F1EB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D-46D5-9B08-652F1EB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45.75</c:v>
                </c:pt>
                <c:pt idx="2">
                  <c:v>50.98</c:v>
                </c:pt>
                <c:pt idx="3">
                  <c:v>46.08</c:v>
                </c:pt>
                <c:pt idx="4">
                  <c:v>44.77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3-4B86-9ED3-B8A35DD4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34.700000000000003</c:v>
                </c:pt>
                <c:pt idx="2">
                  <c:v>46.83</c:v>
                </c:pt>
                <c:pt idx="3">
                  <c:v>33.74</c:v>
                </c:pt>
                <c:pt idx="4">
                  <c:v>32.979999999999997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B86-9ED3-B8A35DD4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85.03</c:v>
                </c:pt>
                <c:pt idx="2">
                  <c:v>85.39</c:v>
                </c:pt>
                <c:pt idx="3">
                  <c:v>81.849999999999994</c:v>
                </c:pt>
                <c:pt idx="4">
                  <c:v>84.36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C-4E42-9A85-EDFD89E0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90.04</c:v>
                </c:pt>
                <c:pt idx="2">
                  <c:v>90.58</c:v>
                </c:pt>
                <c:pt idx="3">
                  <c:v>90.11</c:v>
                </c:pt>
                <c:pt idx="4">
                  <c:v>89.95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C-4E42-9A85-EDFD89E0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107.93</c:v>
                </c:pt>
                <c:pt idx="2">
                  <c:v>113.8</c:v>
                </c:pt>
                <c:pt idx="3">
                  <c:v>106.95</c:v>
                </c:pt>
                <c:pt idx="4">
                  <c:v>110.21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9-4DA8-A3D5-366B1AE3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100.42</c:v>
                </c:pt>
                <c:pt idx="2">
                  <c:v>98.03</c:v>
                </c:pt>
                <c:pt idx="3">
                  <c:v>105.46</c:v>
                </c:pt>
                <c:pt idx="4">
                  <c:v>109.38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9-4DA8-A3D5-366B1AE3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4.03</c:v>
                </c:pt>
                <c:pt idx="2">
                  <c:v>8.06</c:v>
                </c:pt>
                <c:pt idx="3">
                  <c:v>11.35</c:v>
                </c:pt>
                <c:pt idx="4">
                  <c:v>14.55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A22-93C3-C489FA6D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29.28</c:v>
                </c:pt>
                <c:pt idx="2">
                  <c:v>32.380000000000003</c:v>
                </c:pt>
                <c:pt idx="3">
                  <c:v>35.24</c:v>
                </c:pt>
                <c:pt idx="4">
                  <c:v>36.090000000000003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1-4A22-93C3-C489FA6D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1-4AAE-A7ED-6A3DA4115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1-4AAE-A7ED-6A3DA4115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A-44F1-9BCA-193BD5C7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762.05</c:v>
                </c:pt>
                <c:pt idx="2">
                  <c:v>755.68</c:v>
                </c:pt>
                <c:pt idx="3">
                  <c:v>806.39</c:v>
                </c:pt>
                <c:pt idx="4">
                  <c:v>641.13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A-44F1-9BCA-193BD5C7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9.3699999999999992</c:v>
                </c:pt>
                <c:pt idx="2">
                  <c:v>18.100000000000001</c:v>
                </c:pt>
                <c:pt idx="3">
                  <c:v>22.59</c:v>
                </c:pt>
                <c:pt idx="4">
                  <c:v>35.549999999999997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2-486C-A816-03CCE59BE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92.61</c:v>
                </c:pt>
                <c:pt idx="2">
                  <c:v>91.41</c:v>
                </c:pt>
                <c:pt idx="3">
                  <c:v>96.26</c:v>
                </c:pt>
                <c:pt idx="4">
                  <c:v>90.92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2-486C-A816-03CCE59BE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1383.78</c:v>
                </c:pt>
                <c:pt idx="2">
                  <c:v>865.31</c:v>
                </c:pt>
                <c:pt idx="3">
                  <c:v>752.04</c:v>
                </c:pt>
                <c:pt idx="4">
                  <c:v>552.29999999999995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8-47A8-8877-C960CDED6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1640.16</c:v>
                </c:pt>
                <c:pt idx="2">
                  <c:v>1521.05</c:v>
                </c:pt>
                <c:pt idx="3">
                  <c:v>1490.65</c:v>
                </c:pt>
                <c:pt idx="4">
                  <c:v>1312.67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8-47A8-8877-C960CDED6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123.92</c:v>
                </c:pt>
                <c:pt idx="2">
                  <c:v>142.28</c:v>
                </c:pt>
                <c:pt idx="3">
                  <c:v>117.46</c:v>
                </c:pt>
                <c:pt idx="4">
                  <c:v>121.18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5-473F-8E14-6F9A4C58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38.270000000000003</c:v>
                </c:pt>
                <c:pt idx="2">
                  <c:v>37.520000000000003</c:v>
                </c:pt>
                <c:pt idx="3">
                  <c:v>34.96</c:v>
                </c:pt>
                <c:pt idx="4">
                  <c:v>34.44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5-473F-8E14-6F9A4C58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139.47</c:v>
                </c:pt>
                <c:pt idx="2">
                  <c:v>120.29</c:v>
                </c:pt>
                <c:pt idx="3">
                  <c:v>145.46</c:v>
                </c:pt>
                <c:pt idx="4">
                  <c:v>155.72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A-4913-8616-3B3FE2A5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486.77</c:v>
                </c:pt>
                <c:pt idx="2">
                  <c:v>502.1</c:v>
                </c:pt>
                <c:pt idx="3">
                  <c:v>539.07000000000005</c:v>
                </c:pt>
                <c:pt idx="4">
                  <c:v>541.80999999999995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A-4913-8616-3B3FE2A5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【631.67】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【1,321.62】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M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鳥取県　伯耆町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小規模集合排水処理</v>
      </c>
      <c r="Q8" s="65"/>
      <c r="R8" s="65"/>
      <c r="S8" s="65"/>
      <c r="T8" s="65"/>
      <c r="U8" s="65"/>
      <c r="V8" s="65"/>
      <c r="W8" s="65" t="str">
        <f>データ!L6</f>
        <v>I2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10297</v>
      </c>
      <c r="AM8" s="54"/>
      <c r="AN8" s="54"/>
      <c r="AO8" s="54"/>
      <c r="AP8" s="54"/>
      <c r="AQ8" s="54"/>
      <c r="AR8" s="54"/>
      <c r="AS8" s="54"/>
      <c r="AT8" s="53">
        <f>データ!T6</f>
        <v>139.44</v>
      </c>
      <c r="AU8" s="53"/>
      <c r="AV8" s="53"/>
      <c r="AW8" s="53"/>
      <c r="AX8" s="53"/>
      <c r="AY8" s="53"/>
      <c r="AZ8" s="53"/>
      <c r="BA8" s="53"/>
      <c r="BB8" s="53">
        <f>データ!U6</f>
        <v>73.849999999999994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78.83</v>
      </c>
      <c r="J10" s="53"/>
      <c r="K10" s="53"/>
      <c r="L10" s="53"/>
      <c r="M10" s="53"/>
      <c r="N10" s="53"/>
      <c r="O10" s="53"/>
      <c r="P10" s="53">
        <f>データ!P6</f>
        <v>2.99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3960</v>
      </c>
      <c r="AE10" s="54"/>
      <c r="AF10" s="54"/>
      <c r="AG10" s="54"/>
      <c r="AH10" s="54"/>
      <c r="AI10" s="54"/>
      <c r="AJ10" s="54"/>
      <c r="AK10" s="2"/>
      <c r="AL10" s="54">
        <f>データ!V6</f>
        <v>307</v>
      </c>
      <c r="AM10" s="54"/>
      <c r="AN10" s="54"/>
      <c r="AO10" s="54"/>
      <c r="AP10" s="54"/>
      <c r="AQ10" s="54"/>
      <c r="AR10" s="54"/>
      <c r="AS10" s="54"/>
      <c r="AT10" s="53">
        <f>データ!W6</f>
        <v>0.43</v>
      </c>
      <c r="AU10" s="53"/>
      <c r="AV10" s="53"/>
      <c r="AW10" s="53"/>
      <c r="AX10" s="53"/>
      <c r="AY10" s="53"/>
      <c r="AZ10" s="53"/>
      <c r="BA10" s="53"/>
      <c r="BB10" s="53">
        <f>データ!X6</f>
        <v>713.95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【109.13】</v>
      </c>
      <c r="F85" s="12" t="str">
        <f>データ!AT6</f>
        <v>【631.67】</v>
      </c>
      <c r="G85" s="12" t="str">
        <f>データ!BE6</f>
        <v>【91.66】</v>
      </c>
      <c r="H85" s="12" t="str">
        <f>データ!BP6</f>
        <v>【1,321.62】</v>
      </c>
      <c r="I85" s="12" t="str">
        <f>データ!CA6</f>
        <v>【34.61】</v>
      </c>
      <c r="J85" s="12" t="str">
        <f>データ!CL6</f>
        <v>【538.24】</v>
      </c>
      <c r="K85" s="12" t="str">
        <f>データ!CW6</f>
        <v>【33.03】</v>
      </c>
      <c r="L85" s="12" t="str">
        <f>データ!DH6</f>
        <v>【89.81】</v>
      </c>
      <c r="M85" s="12" t="str">
        <f>データ!DS6</f>
        <v>【35.75】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yJvxk+fyLv1GvXH32fzcJz1K6mxHdReCUX/ZddRlLsYCRP4LFteEtmI0BggHkYS1GyqoGW6AV7A+CahOUXd1uw==" saltValue="9VodhlpPm6xJjwS7bmqXS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313904</v>
      </c>
      <c r="D6" s="19">
        <f t="shared" si="3"/>
        <v>46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鳥取県　伯耆町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>
        <f t="shared" si="3"/>
        <v>78.83</v>
      </c>
      <c r="P6" s="20">
        <f t="shared" si="3"/>
        <v>2.99</v>
      </c>
      <c r="Q6" s="20">
        <f t="shared" si="3"/>
        <v>100</v>
      </c>
      <c r="R6" s="20">
        <f t="shared" si="3"/>
        <v>3960</v>
      </c>
      <c r="S6" s="20">
        <f t="shared" si="3"/>
        <v>10297</v>
      </c>
      <c r="T6" s="20">
        <f t="shared" si="3"/>
        <v>139.44</v>
      </c>
      <c r="U6" s="20">
        <f t="shared" si="3"/>
        <v>73.849999999999994</v>
      </c>
      <c r="V6" s="20">
        <f t="shared" si="3"/>
        <v>307</v>
      </c>
      <c r="W6" s="20">
        <f t="shared" si="3"/>
        <v>0.43</v>
      </c>
      <c r="X6" s="20">
        <f t="shared" si="3"/>
        <v>713.95</v>
      </c>
      <c r="Y6" s="21" t="str">
        <f>IF(Y7="",NA(),Y7)</f>
        <v>-</v>
      </c>
      <c r="Z6" s="21">
        <f t="shared" ref="Z6:AH6" si="4">IF(Z7="",NA(),Z7)</f>
        <v>107.93</v>
      </c>
      <c r="AA6" s="21">
        <f t="shared" si="4"/>
        <v>113.8</v>
      </c>
      <c r="AB6" s="21">
        <f t="shared" si="4"/>
        <v>106.95</v>
      </c>
      <c r="AC6" s="21">
        <f t="shared" si="4"/>
        <v>110.21</v>
      </c>
      <c r="AD6" s="21" t="str">
        <f t="shared" si="4"/>
        <v>-</v>
      </c>
      <c r="AE6" s="21">
        <f t="shared" si="4"/>
        <v>100.42</v>
      </c>
      <c r="AF6" s="21">
        <f t="shared" si="4"/>
        <v>98.03</v>
      </c>
      <c r="AG6" s="21">
        <f t="shared" si="4"/>
        <v>105.46</v>
      </c>
      <c r="AH6" s="21">
        <f t="shared" si="4"/>
        <v>109.38</v>
      </c>
      <c r="AI6" s="20" t="str">
        <f>IF(AI7="","",IF(AI7="-","【-】","【"&amp;SUBSTITUTE(TEXT(AI7,"#,##0.00"),"-","△")&amp;"】"))</f>
        <v>【109.13】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762.05</v>
      </c>
      <c r="AQ6" s="21">
        <f t="shared" si="5"/>
        <v>755.68</v>
      </c>
      <c r="AR6" s="21">
        <f t="shared" si="5"/>
        <v>806.39</v>
      </c>
      <c r="AS6" s="21">
        <f t="shared" si="5"/>
        <v>641.13</v>
      </c>
      <c r="AT6" s="20" t="str">
        <f>IF(AT7="","",IF(AT7="-","【-】","【"&amp;SUBSTITUTE(TEXT(AT7,"#,##0.00"),"-","△")&amp;"】"))</f>
        <v>【631.67】</v>
      </c>
      <c r="AU6" s="21" t="str">
        <f>IF(AU7="",NA(),AU7)</f>
        <v>-</v>
      </c>
      <c r="AV6" s="21">
        <f t="shared" ref="AV6:BD6" si="6">IF(AV7="",NA(),AV7)</f>
        <v>9.3699999999999992</v>
      </c>
      <c r="AW6" s="21">
        <f t="shared" si="6"/>
        <v>18.100000000000001</v>
      </c>
      <c r="AX6" s="21">
        <f t="shared" si="6"/>
        <v>22.59</v>
      </c>
      <c r="AY6" s="21">
        <f t="shared" si="6"/>
        <v>35.549999999999997</v>
      </c>
      <c r="AZ6" s="21" t="str">
        <f t="shared" si="6"/>
        <v>-</v>
      </c>
      <c r="BA6" s="21">
        <f t="shared" si="6"/>
        <v>92.61</v>
      </c>
      <c r="BB6" s="21">
        <f t="shared" si="6"/>
        <v>91.41</v>
      </c>
      <c r="BC6" s="21">
        <f t="shared" si="6"/>
        <v>96.26</v>
      </c>
      <c r="BD6" s="21">
        <f t="shared" si="6"/>
        <v>90.92</v>
      </c>
      <c r="BE6" s="20" t="str">
        <f>IF(BE7="","",IF(BE7="-","【-】","【"&amp;SUBSTITUTE(TEXT(BE7,"#,##0.00"),"-","△")&amp;"】"))</f>
        <v>【91.66】</v>
      </c>
      <c r="BF6" s="21" t="str">
        <f>IF(BF7="",NA(),BF7)</f>
        <v>-</v>
      </c>
      <c r="BG6" s="21">
        <f t="shared" ref="BG6:BO6" si="7">IF(BG7="",NA(),BG7)</f>
        <v>1383.78</v>
      </c>
      <c r="BH6" s="21">
        <f t="shared" si="7"/>
        <v>865.31</v>
      </c>
      <c r="BI6" s="21">
        <f t="shared" si="7"/>
        <v>752.04</v>
      </c>
      <c r="BJ6" s="21">
        <f t="shared" si="7"/>
        <v>552.29999999999995</v>
      </c>
      <c r="BK6" s="21" t="str">
        <f t="shared" si="7"/>
        <v>-</v>
      </c>
      <c r="BL6" s="21">
        <f t="shared" si="7"/>
        <v>1640.16</v>
      </c>
      <c r="BM6" s="21">
        <f t="shared" si="7"/>
        <v>1521.05</v>
      </c>
      <c r="BN6" s="21">
        <f t="shared" si="7"/>
        <v>1490.65</v>
      </c>
      <c r="BO6" s="21">
        <f t="shared" si="7"/>
        <v>1312.67</v>
      </c>
      <c r="BP6" s="20" t="str">
        <f>IF(BP7="","",IF(BP7="-","【-】","【"&amp;SUBSTITUTE(TEXT(BP7,"#,##0.00"),"-","△")&amp;"】"))</f>
        <v>【1,321.62】</v>
      </c>
      <c r="BQ6" s="21" t="str">
        <f>IF(BQ7="",NA(),BQ7)</f>
        <v>-</v>
      </c>
      <c r="BR6" s="21">
        <f t="shared" ref="BR6:BZ6" si="8">IF(BR7="",NA(),BR7)</f>
        <v>123.92</v>
      </c>
      <c r="BS6" s="21">
        <f t="shared" si="8"/>
        <v>142.28</v>
      </c>
      <c r="BT6" s="21">
        <f t="shared" si="8"/>
        <v>117.46</v>
      </c>
      <c r="BU6" s="21">
        <f t="shared" si="8"/>
        <v>121.18</v>
      </c>
      <c r="BV6" s="21" t="str">
        <f t="shared" si="8"/>
        <v>-</v>
      </c>
      <c r="BW6" s="21">
        <f t="shared" si="8"/>
        <v>38.270000000000003</v>
      </c>
      <c r="BX6" s="21">
        <f t="shared" si="8"/>
        <v>37.520000000000003</v>
      </c>
      <c r="BY6" s="21">
        <f t="shared" si="8"/>
        <v>34.96</v>
      </c>
      <c r="BZ6" s="21">
        <f t="shared" si="8"/>
        <v>34.44</v>
      </c>
      <c r="CA6" s="20" t="str">
        <f>IF(CA7="","",IF(CA7="-","【-】","【"&amp;SUBSTITUTE(TEXT(CA7,"#,##0.00"),"-","△")&amp;"】"))</f>
        <v>【34.61】</v>
      </c>
      <c r="CB6" s="21" t="str">
        <f>IF(CB7="",NA(),CB7)</f>
        <v>-</v>
      </c>
      <c r="CC6" s="21">
        <f t="shared" ref="CC6:CK6" si="9">IF(CC7="",NA(),CC7)</f>
        <v>139.47</v>
      </c>
      <c r="CD6" s="21">
        <f t="shared" si="9"/>
        <v>120.29</v>
      </c>
      <c r="CE6" s="21">
        <f t="shared" si="9"/>
        <v>145.46</v>
      </c>
      <c r="CF6" s="21">
        <f t="shared" si="9"/>
        <v>155.72</v>
      </c>
      <c r="CG6" s="21" t="str">
        <f t="shared" si="9"/>
        <v>-</v>
      </c>
      <c r="CH6" s="21">
        <f t="shared" si="9"/>
        <v>486.77</v>
      </c>
      <c r="CI6" s="21">
        <f t="shared" si="9"/>
        <v>502.1</v>
      </c>
      <c r="CJ6" s="21">
        <f t="shared" si="9"/>
        <v>539.07000000000005</v>
      </c>
      <c r="CK6" s="21">
        <f t="shared" si="9"/>
        <v>541.80999999999995</v>
      </c>
      <c r="CL6" s="20" t="str">
        <f>IF(CL7="","",IF(CL7="-","【-】","【"&amp;SUBSTITUTE(TEXT(CL7,"#,##0.00"),"-","△")&amp;"】"))</f>
        <v>【538.24】</v>
      </c>
      <c r="CM6" s="21" t="str">
        <f>IF(CM7="",NA(),CM7)</f>
        <v>-</v>
      </c>
      <c r="CN6" s="21">
        <f t="shared" ref="CN6:CV6" si="10">IF(CN7="",NA(),CN7)</f>
        <v>45.75</v>
      </c>
      <c r="CO6" s="21">
        <f t="shared" si="10"/>
        <v>50.98</v>
      </c>
      <c r="CP6" s="21">
        <f t="shared" si="10"/>
        <v>46.08</v>
      </c>
      <c r="CQ6" s="21">
        <f t="shared" si="10"/>
        <v>44.77</v>
      </c>
      <c r="CR6" s="21" t="str">
        <f t="shared" si="10"/>
        <v>-</v>
      </c>
      <c r="CS6" s="21">
        <f t="shared" si="10"/>
        <v>34.700000000000003</v>
      </c>
      <c r="CT6" s="21">
        <f t="shared" si="10"/>
        <v>46.83</v>
      </c>
      <c r="CU6" s="21">
        <f t="shared" si="10"/>
        <v>33.74</v>
      </c>
      <c r="CV6" s="21">
        <f t="shared" si="10"/>
        <v>32.979999999999997</v>
      </c>
      <c r="CW6" s="20" t="str">
        <f>IF(CW7="","",IF(CW7="-","【-】","【"&amp;SUBSTITUTE(TEXT(CW7,"#,##0.00"),"-","△")&amp;"】"))</f>
        <v>【33.03】</v>
      </c>
      <c r="CX6" s="21" t="str">
        <f>IF(CX7="",NA(),CX7)</f>
        <v>-</v>
      </c>
      <c r="CY6" s="21">
        <f t="shared" ref="CY6:DG6" si="11">IF(CY7="",NA(),CY7)</f>
        <v>85.03</v>
      </c>
      <c r="CZ6" s="21">
        <f t="shared" si="11"/>
        <v>85.39</v>
      </c>
      <c r="DA6" s="21">
        <f t="shared" si="11"/>
        <v>81.849999999999994</v>
      </c>
      <c r="DB6" s="21">
        <f t="shared" si="11"/>
        <v>84.36</v>
      </c>
      <c r="DC6" s="21" t="str">
        <f t="shared" si="11"/>
        <v>-</v>
      </c>
      <c r="DD6" s="21">
        <f t="shared" si="11"/>
        <v>90.04</v>
      </c>
      <c r="DE6" s="21">
        <f t="shared" si="11"/>
        <v>90.58</v>
      </c>
      <c r="DF6" s="21">
        <f t="shared" si="11"/>
        <v>90.11</v>
      </c>
      <c r="DG6" s="21">
        <f t="shared" si="11"/>
        <v>89.95</v>
      </c>
      <c r="DH6" s="20" t="str">
        <f>IF(DH7="","",IF(DH7="-","【-】","【"&amp;SUBSTITUTE(TEXT(DH7,"#,##0.00"),"-","△")&amp;"】"))</f>
        <v>【89.81】</v>
      </c>
      <c r="DI6" s="21" t="str">
        <f>IF(DI7="",NA(),DI7)</f>
        <v>-</v>
      </c>
      <c r="DJ6" s="21">
        <f t="shared" ref="DJ6:DR6" si="12">IF(DJ7="",NA(),DJ7)</f>
        <v>4.03</v>
      </c>
      <c r="DK6" s="21">
        <f t="shared" si="12"/>
        <v>8.06</v>
      </c>
      <c r="DL6" s="21">
        <f t="shared" si="12"/>
        <v>11.35</v>
      </c>
      <c r="DM6" s="21">
        <f t="shared" si="12"/>
        <v>14.55</v>
      </c>
      <c r="DN6" s="21" t="str">
        <f t="shared" si="12"/>
        <v>-</v>
      </c>
      <c r="DO6" s="21">
        <f t="shared" si="12"/>
        <v>29.28</v>
      </c>
      <c r="DP6" s="21">
        <f t="shared" si="12"/>
        <v>32.380000000000003</v>
      </c>
      <c r="DQ6" s="21">
        <f t="shared" si="12"/>
        <v>35.24</v>
      </c>
      <c r="DR6" s="21">
        <f t="shared" si="12"/>
        <v>36.090000000000003</v>
      </c>
      <c r="DS6" s="20" t="str">
        <f>IF(DS7="","",IF(DS7="-","【-】","【"&amp;SUBSTITUTE(TEXT(DS7,"#,##0.00"),"-","△")&amp;"】"))</f>
        <v>【35.75】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15">
      <c r="A7" s="14"/>
      <c r="B7" s="23">
        <v>2023</v>
      </c>
      <c r="C7" s="23">
        <v>313904</v>
      </c>
      <c r="D7" s="23">
        <v>46</v>
      </c>
      <c r="E7" s="23">
        <v>17</v>
      </c>
      <c r="F7" s="23">
        <v>9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78.83</v>
      </c>
      <c r="P7" s="24">
        <v>2.99</v>
      </c>
      <c r="Q7" s="24">
        <v>100</v>
      </c>
      <c r="R7" s="24">
        <v>3960</v>
      </c>
      <c r="S7" s="24">
        <v>10297</v>
      </c>
      <c r="T7" s="24">
        <v>139.44</v>
      </c>
      <c r="U7" s="24">
        <v>73.849999999999994</v>
      </c>
      <c r="V7" s="24">
        <v>307</v>
      </c>
      <c r="W7" s="24">
        <v>0.43</v>
      </c>
      <c r="X7" s="24">
        <v>713.95</v>
      </c>
      <c r="Y7" s="24" t="s">
        <v>102</v>
      </c>
      <c r="Z7" s="24">
        <v>107.93</v>
      </c>
      <c r="AA7" s="24">
        <v>113.8</v>
      </c>
      <c r="AB7" s="24">
        <v>106.95</v>
      </c>
      <c r="AC7" s="24">
        <v>110.21</v>
      </c>
      <c r="AD7" s="24" t="s">
        <v>102</v>
      </c>
      <c r="AE7" s="24">
        <v>100.42</v>
      </c>
      <c r="AF7" s="24">
        <v>98.03</v>
      </c>
      <c r="AG7" s="24">
        <v>105.46</v>
      </c>
      <c r="AH7" s="24">
        <v>109.38</v>
      </c>
      <c r="AI7" s="24">
        <v>109.13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762.05</v>
      </c>
      <c r="AQ7" s="24">
        <v>755.68</v>
      </c>
      <c r="AR7" s="24">
        <v>806.39</v>
      </c>
      <c r="AS7" s="24">
        <v>641.13</v>
      </c>
      <c r="AT7" s="24">
        <v>631.66999999999996</v>
      </c>
      <c r="AU7" s="24" t="s">
        <v>102</v>
      </c>
      <c r="AV7" s="24">
        <v>9.3699999999999992</v>
      </c>
      <c r="AW7" s="24">
        <v>18.100000000000001</v>
      </c>
      <c r="AX7" s="24">
        <v>22.59</v>
      </c>
      <c r="AY7" s="24">
        <v>35.549999999999997</v>
      </c>
      <c r="AZ7" s="24" t="s">
        <v>102</v>
      </c>
      <c r="BA7" s="24">
        <v>92.61</v>
      </c>
      <c r="BB7" s="24">
        <v>91.41</v>
      </c>
      <c r="BC7" s="24">
        <v>96.26</v>
      </c>
      <c r="BD7" s="24">
        <v>90.92</v>
      </c>
      <c r="BE7" s="24">
        <v>91.66</v>
      </c>
      <c r="BF7" s="24" t="s">
        <v>102</v>
      </c>
      <c r="BG7" s="24">
        <v>1383.78</v>
      </c>
      <c r="BH7" s="24">
        <v>865.31</v>
      </c>
      <c r="BI7" s="24">
        <v>752.04</v>
      </c>
      <c r="BJ7" s="24">
        <v>552.29999999999995</v>
      </c>
      <c r="BK7" s="24" t="s">
        <v>102</v>
      </c>
      <c r="BL7" s="24">
        <v>1640.16</v>
      </c>
      <c r="BM7" s="24">
        <v>1521.05</v>
      </c>
      <c r="BN7" s="24">
        <v>1490.65</v>
      </c>
      <c r="BO7" s="24">
        <v>1312.67</v>
      </c>
      <c r="BP7" s="24">
        <v>1321.62</v>
      </c>
      <c r="BQ7" s="24" t="s">
        <v>102</v>
      </c>
      <c r="BR7" s="24">
        <v>123.92</v>
      </c>
      <c r="BS7" s="24">
        <v>142.28</v>
      </c>
      <c r="BT7" s="24">
        <v>117.46</v>
      </c>
      <c r="BU7" s="24">
        <v>121.18</v>
      </c>
      <c r="BV7" s="24" t="s">
        <v>102</v>
      </c>
      <c r="BW7" s="24">
        <v>38.270000000000003</v>
      </c>
      <c r="BX7" s="24">
        <v>37.520000000000003</v>
      </c>
      <c r="BY7" s="24">
        <v>34.96</v>
      </c>
      <c r="BZ7" s="24">
        <v>34.44</v>
      </c>
      <c r="CA7" s="24">
        <v>34.61</v>
      </c>
      <c r="CB7" s="24" t="s">
        <v>102</v>
      </c>
      <c r="CC7" s="24">
        <v>139.47</v>
      </c>
      <c r="CD7" s="24">
        <v>120.29</v>
      </c>
      <c r="CE7" s="24">
        <v>145.46</v>
      </c>
      <c r="CF7" s="24">
        <v>155.72</v>
      </c>
      <c r="CG7" s="24" t="s">
        <v>102</v>
      </c>
      <c r="CH7" s="24">
        <v>486.77</v>
      </c>
      <c r="CI7" s="24">
        <v>502.1</v>
      </c>
      <c r="CJ7" s="24">
        <v>539.07000000000005</v>
      </c>
      <c r="CK7" s="24">
        <v>541.80999999999995</v>
      </c>
      <c r="CL7" s="24">
        <v>538.24</v>
      </c>
      <c r="CM7" s="24" t="s">
        <v>102</v>
      </c>
      <c r="CN7" s="24">
        <v>45.75</v>
      </c>
      <c r="CO7" s="24">
        <v>50.98</v>
      </c>
      <c r="CP7" s="24">
        <v>46.08</v>
      </c>
      <c r="CQ7" s="24">
        <v>44.77</v>
      </c>
      <c r="CR7" s="24" t="s">
        <v>102</v>
      </c>
      <c r="CS7" s="24">
        <v>34.700000000000003</v>
      </c>
      <c r="CT7" s="24">
        <v>46.83</v>
      </c>
      <c r="CU7" s="24">
        <v>33.74</v>
      </c>
      <c r="CV7" s="24">
        <v>32.979999999999997</v>
      </c>
      <c r="CW7" s="24">
        <v>33.03</v>
      </c>
      <c r="CX7" s="24" t="s">
        <v>102</v>
      </c>
      <c r="CY7" s="24">
        <v>85.03</v>
      </c>
      <c r="CZ7" s="24">
        <v>85.39</v>
      </c>
      <c r="DA7" s="24">
        <v>81.849999999999994</v>
      </c>
      <c r="DB7" s="24">
        <v>84.36</v>
      </c>
      <c r="DC7" s="24" t="s">
        <v>102</v>
      </c>
      <c r="DD7" s="24">
        <v>90.04</v>
      </c>
      <c r="DE7" s="24">
        <v>90.58</v>
      </c>
      <c r="DF7" s="24">
        <v>90.11</v>
      </c>
      <c r="DG7" s="24">
        <v>89.95</v>
      </c>
      <c r="DH7" s="24">
        <v>89.81</v>
      </c>
      <c r="DI7" s="24" t="s">
        <v>102</v>
      </c>
      <c r="DJ7" s="24">
        <v>4.03</v>
      </c>
      <c r="DK7" s="24">
        <v>8.06</v>
      </c>
      <c r="DL7" s="24">
        <v>11.35</v>
      </c>
      <c r="DM7" s="24">
        <v>14.55</v>
      </c>
      <c r="DN7" s="24" t="s">
        <v>102</v>
      </c>
      <c r="DO7" s="24">
        <v>29.28</v>
      </c>
      <c r="DP7" s="24">
        <v>32.380000000000003</v>
      </c>
      <c r="DQ7" s="24">
        <v>35.24</v>
      </c>
      <c r="DR7" s="24">
        <v>36.090000000000003</v>
      </c>
      <c r="DS7" s="24">
        <v>35.75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眞野 恵美</cp:lastModifiedBy>
  <dcterms:created xsi:type="dcterms:W3CDTF">2025-01-24T07:23:17Z</dcterms:created>
  <dcterms:modified xsi:type="dcterms:W3CDTF">2025-02-03T04:39:37Z</dcterms:modified>
  <cp:category/>
</cp:coreProperties>
</file>