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172.23.200.3\共有ドキュメントフォルダ\0400 建設課\【上下水道室】\00　上下水道室共通\12    【経営戦略・経営比較分析】\【毎年】　経営比較分析表\R6（R5決算）\"/>
    </mc:Choice>
  </mc:AlternateContent>
  <xr:revisionPtr revIDLastSave="0" documentId="13_ncr:1_{1F6752D0-CFE5-4A5E-8A91-1B045611776C}" xr6:coauthVersionLast="36" xr6:coauthVersionMax="36" xr10:uidLastSave="{00000000-0000-0000-0000-000000000000}"/>
  <workbookProtection workbookAlgorithmName="SHA-512" workbookHashValue="QeDcr5JpabQzBnod3fGNAODMXSWUGGcIDcGvxpmikkHuud3TskU4SX1fgOWE4fUe3oRtveQ5qyzUXyhKjDukYQ==" workbookSaltValue="ZJZhNHUDAbnA1IueeV91zA==" workbookSpinCount="100000" lockStructure="1"/>
  <bookViews>
    <workbookView xWindow="0" yWindow="0" windowWidth="28800" windowHeight="121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P10" i="4" s="1"/>
  <c r="O6" i="5"/>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E85" i="4"/>
  <c r="BB10" i="4"/>
  <c r="AT10" i="4"/>
  <c r="I10" i="4"/>
  <c r="AT8" i="4"/>
  <c r="W8" i="4"/>
  <c r="P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<sst xmlns="http://schemas.openxmlformats.org/spreadsheetml/2006/main" count="231" uniqueCount="117">
  <si>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</si>
  <si>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</si>
  <si>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</si>
  <si>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</si>
  <si>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</si>
  <si>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</si>
  <si>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</si>
  <si>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</si>
  <si>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</si>
  <si>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</si>
  <si>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</si>
  <si>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</si>
  <si>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</si>
  <si>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</si>
  <si>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</si>
  <si>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</si>
  <si>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</si>
  <si>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</si>
  <si>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</si>
  <si>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</si>
  <si>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</si>
  <si>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</si>
  <si>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</si>
  <si>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</si>
  <si>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</si>
  <si>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</si>
  <si>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</si>
  <si>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</si>
  <si>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</si>
  <si>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</si>
  <si>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</si>
  <si>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</si>
  <si>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</si>
  <si>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</si>
  <si>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</si>
  <si>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</si>
  <si>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</si>
  <si>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</si>
  <si>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</si>
  <si>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</si>
  <si>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</si>
  <si>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</si>
  <si>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</si>
  <si>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</si>
  <si>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</si>
  <si>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</si>
  <si>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</si>
  <si>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</si>
  <si>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</si>
  <si>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</si>
  <si>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</si>
  <si>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</si>
  <si>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</si>
  <si>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</si>
  <si>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</si>
  <si>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</si>
  <si>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</si>
  <si>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</si>
  <si>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</si>
  <si>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</si>
  <si>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</si>
  <si>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</si>
  <si>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</si>
  <si>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</si>
  <si>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</si>
  <si>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</si>
  <si>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</si>
  <si>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</si>
  <si>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</si>
  <si>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</si>
  <si>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</si>
  <si>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</si>
  <si>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</si>
  <si>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</si>
  <si>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</si>
  <si>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</si>
  <si>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</si>
  <si>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</si>
  <si>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</si>
  <si>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</si>
  <si>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</si>
  <si>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</si>
  <si>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</si>
  <si>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</si>
  <si>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</si>
  <si>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</si>
  <si>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</si>
  <si>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</si>
  <si>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</si>
  <si>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</si>
  <si>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</si>
  <si>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</si>
  <si>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</si>
  <si>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</si>
  <si>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</si>
  <si>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</si>
  <si>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日南町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</si>
  <si>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</si>
  <si>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</si>
  <si>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</si>
  <si>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</si>
  <si>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</si>
  <si>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</si>
  <si>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</si>
  <si>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</si>
  <si>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</si>
  <si>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</si>
  <si>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</si>
  <si>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</si>
  <si>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</si>
  <si>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</si>
  <si>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</si>
  <si>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</si>
  <si>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</si>
  <si>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経常収支比率は改善傾向であるが、企業債の償還は、一般会計繰入金に依存する状況が常態化している。企業債の償還額は年々減少しているものの、今後は老朽化に伴う施設設備修繕に多額の費用が見込まれることから、料金改定及び施設の計画的な修繕等について検討する必要がある。　
　物価高騰等により経費回収率、汚水処理原価ともに低下傾向となっている。施設利用率は、減少傾向で全国平均を下回っている。今後の利用者人口の動向を踏まえ、処理場の施設統合や更新期においては処理規模の縮小の検討を行う必要がある。　
　水洗化率は、依然として高齢化等により接続件数が伸び悩んでいるが、水質保全の観点からも、町単独の補助事業等も活用しながら、引き続き未接続世帯の加入促進に努めていく必要がある。														</t>
    <rPh sb="8" eb="10">
      <t>カイゼン</t>
    </rPh>
    <rPh sb="10" eb="12">
      <t>ケイコウ</t>
    </rPh>
    <rPh sb="31" eb="32">
      <t>キン</t>
    </rPh>
    <rPh sb="120" eb="122">
      <t>ケントウ</t>
    </rPh>
    <rPh sb="133" eb="135">
      <t>ブッカ</t>
    </rPh>
    <rPh sb="135" eb="137">
      <t>コウトウ</t>
    </rPh>
    <rPh sb="137" eb="138">
      <t>ナド</t>
    </rPh>
    <rPh sb="156" eb="158">
      <t>テイカ</t>
    </rPh>
    <rPh sb="158" eb="160">
      <t>ケイコウ</t>
    </rPh>
    <rPh sb="174" eb="176">
      <t>ゲンショウ</t>
    </rPh>
    <rPh sb="176" eb="178">
      <t>ケイコウ</t>
    </rPh>
    <phoneticPr fontId="4"/>
  </si>
  <si>
    <t xml:space="preserve">  町内４地区において施設・管渠の整備が完了しており、平成７年度より順次供用しているが、以降、大規模な設備の更新等を行っておらず、機器等の経常的な修繕対応により施設を維持している。
　建設当初の資産償却も年々進んでおり、減価償却率も全国平均値より大幅に高い数値となっていることから、今後も多額の費用を要することが見込まれる。今後の更新需要においては、更新事業費の平準化を図りつつ、財源の確保、施設規模の見直し、また省エネ化等について検討を行う必要がある。</t>
    <rPh sb="94" eb="96">
      <t>トウショ</t>
    </rPh>
    <phoneticPr fontId="4"/>
  </si>
  <si>
    <t xml:space="preserve">  人口減少による利用率低下及び整備更新が見込まれることから、維持管理手法の合理化、料金改定による収益の強化等、財源の確保に努めながら経営改善に取組む必要がある。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</si>
</sst>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C6-49B9-8C40-F244517C45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93C6-49B9-8C40-F244517C45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47.04</c:v>
                </c:pt>
                <c:pt idx="1">
                  <c:v>61.03</c:v>
                </c:pt>
                <c:pt idx="2">
                  <c:v>47.23</c:v>
                </c:pt>
                <c:pt idx="3">
                  <c:v>45.73</c:v>
                </c:pt>
                <c:pt idx="4">
                  <c:v>44.41</c:v>
                </c:pt>
              </c:numCache>
            </c:numRef>
          </c:val>
          <c:extLst>
            <c:ext xmlns:c16="http://schemas.microsoft.com/office/drawing/2014/chart" uri="{C3380CC4-5D6E-409C-BE32-E72D297353CC}">
              <c16:uniqueId val="{00000000-F5BF-43DC-AB6B-4637143EF3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F5BF-43DC-AB6B-4637143EF3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82.58</c:v>
                </c:pt>
                <c:pt idx="1">
                  <c:v>84.45</c:v>
                </c:pt>
                <c:pt idx="2">
                  <c:v>84.9</c:v>
                </c:pt>
                <c:pt idx="3">
                  <c:v>86.2</c:v>
                </c:pt>
                <c:pt idx="4">
                  <c:v>86.34</c:v>
                </c:pt>
              </c:numCache>
            </c:numRef>
          </c:val>
          <c:extLst>
            <c:ext xmlns:c16="http://schemas.microsoft.com/office/drawing/2014/chart" uri="{C3380CC4-5D6E-409C-BE32-E72D297353CC}">
              <c16:uniqueId val="{00000000-AB67-47C6-82FE-B61F8B565C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AB67-47C6-82FE-B61F8B565C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107.36</c:v>
                </c:pt>
                <c:pt idx="1">
                  <c:v>115.1</c:v>
                </c:pt>
                <c:pt idx="2">
                  <c:v>120.22</c:v>
                </c:pt>
                <c:pt idx="3">
                  <c:v>124.57</c:v>
                </c:pt>
                <c:pt idx="4">
                  <c:v>120.96</c:v>
                </c:pt>
              </c:numCache>
            </c:numRef>
          </c:val>
          <c:extLst>
            <c:ext xmlns:c16="http://schemas.microsoft.com/office/drawing/2014/chart" uri="{C3380CC4-5D6E-409C-BE32-E72D297353CC}">
              <c16:uniqueId val="{00000000-6577-4E97-9227-D0AC36C934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6577-4E97-9227-D0AC36C934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53.36</c:v>
                </c:pt>
                <c:pt idx="1">
                  <c:v>54.8</c:v>
                </c:pt>
                <c:pt idx="2">
                  <c:v>56.17</c:v>
                </c:pt>
                <c:pt idx="3">
                  <c:v>57.29</c:v>
                </c:pt>
                <c:pt idx="4">
                  <c:v>58.56</c:v>
                </c:pt>
              </c:numCache>
            </c:numRef>
          </c:val>
          <c:extLst>
            <c:ext xmlns:c16="http://schemas.microsoft.com/office/drawing/2014/chart" uri="{C3380CC4-5D6E-409C-BE32-E72D297353CC}">
              <c16:uniqueId val="{00000000-C350-45FC-A818-1F5E7D0C88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C350-45FC-A818-1F5E7D0C88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DB-4ADD-BAF5-90BCA3C967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4EDB-4ADD-BAF5-90BCA3C967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E5-4049-8AC1-D1CBD85016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AFE5-4049-8AC1-D1CBD85016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238.27</c:v>
                </c:pt>
                <c:pt idx="1">
                  <c:v>261.04000000000002</c:v>
                </c:pt>
                <c:pt idx="2">
                  <c:v>268.05</c:v>
                </c:pt>
                <c:pt idx="3">
                  <c:v>268.18</c:v>
                </c:pt>
                <c:pt idx="4">
                  <c:v>284.86</c:v>
                </c:pt>
              </c:numCache>
            </c:numRef>
          </c:val>
          <c:extLst>
            <c:ext xmlns:c16="http://schemas.microsoft.com/office/drawing/2014/chart" uri="{C3380CC4-5D6E-409C-BE32-E72D297353CC}">
              <c16:uniqueId val="{00000000-E6BC-432A-BFA6-C18988B027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E6BC-432A-BFA6-C18988B027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963.03</c:v>
                </c:pt>
                <c:pt idx="3" formatCode="#,##0.00;&quot;△&quot;#,##0.00;&quot;-&quot;">
                  <c:v>828.41</c:v>
                </c:pt>
                <c:pt idx="4" formatCode="#,##0.00;&quot;△&quot;#,##0.00;&quot;-&quot;">
                  <c:v>718.65</c:v>
                </c:pt>
              </c:numCache>
            </c:numRef>
          </c:val>
          <c:extLst>
            <c:ext xmlns:c16="http://schemas.microsoft.com/office/drawing/2014/chart" uri="{C3380CC4-5D6E-409C-BE32-E72D297353CC}">
              <c16:uniqueId val="{00000000-2B5E-459C-A718-7D4FB2700B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2B5E-459C-A718-7D4FB2700B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44.99</c:v>
                </c:pt>
                <c:pt idx="1">
                  <c:v>53.26</c:v>
                </c:pt>
                <c:pt idx="2">
                  <c:v>83.45</c:v>
                </c:pt>
                <c:pt idx="3">
                  <c:v>90.14</c:v>
                </c:pt>
                <c:pt idx="4">
                  <c:v>82.12</c:v>
                </c:pt>
              </c:numCache>
            </c:numRef>
          </c:val>
          <c:extLst>
            <c:ext xmlns:c16="http://schemas.microsoft.com/office/drawing/2014/chart" uri="{C3380CC4-5D6E-409C-BE32-E72D297353CC}">
              <c16:uniqueId val="{00000000-0AF7-4659-9C01-FDE47F26A46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0AF7-4659-9C01-FDE47F26A46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497.15</c:v>
                </c:pt>
                <c:pt idx="1">
                  <c:v>404.56</c:v>
                </c:pt>
                <c:pt idx="2">
                  <c:v>267.55</c:v>
                </c:pt>
                <c:pt idx="3">
                  <c:v>259.14</c:v>
                </c:pt>
                <c:pt idx="4">
                  <c:v>289.82</c:v>
                </c:pt>
              </c:numCache>
            </c:numRef>
          </c:val>
          <c:extLst>
            <c:ext xmlns:c16="http://schemas.microsoft.com/office/drawing/2014/chart" uri="{C3380CC4-5D6E-409C-BE32-E72D297353CC}">
              <c16:uniqueId val="{00000000-2B3F-4777-A7BC-BEDF09EF70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2B3F-4777-A7BC-BEDF09EF70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C55" zoomScaleNormal="100" workbookViewId="0">
      <selection activeCell="CA74" sqref="CA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鳥取県　日南町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3998</v>
      </c>
      <c r="AM8" s="54"/>
      <c r="AN8" s="54"/>
      <c r="AO8" s="54"/>
      <c r="AP8" s="54"/>
      <c r="AQ8" s="54"/>
      <c r="AR8" s="54"/>
      <c r="AS8" s="54"/>
      <c r="AT8" s="53">
        <f>データ!T6</f>
        <v>340.96</v>
      </c>
      <c r="AU8" s="53"/>
      <c r="AV8" s="53"/>
      <c r="AW8" s="53"/>
      <c r="AX8" s="53"/>
      <c r="AY8" s="53"/>
      <c r="AZ8" s="53"/>
      <c r="BA8" s="53"/>
      <c r="BB8" s="53">
        <f>データ!U6</f>
        <v>11.73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85.1</v>
      </c>
      <c r="J10" s="53"/>
      <c r="K10" s="53"/>
      <c r="L10" s="53"/>
      <c r="M10" s="53"/>
      <c r="N10" s="53"/>
      <c r="O10" s="53"/>
      <c r="P10" s="53">
        <f>データ!P6</f>
        <v>43.76</v>
      </c>
      <c r="Q10" s="53"/>
      <c r="R10" s="53"/>
      <c r="S10" s="53"/>
      <c r="T10" s="53"/>
      <c r="U10" s="53"/>
      <c r="V10" s="53"/>
      <c r="W10" s="53">
        <f>データ!Q6</f>
        <v>100</v>
      </c>
      <c r="X10" s="53"/>
      <c r="Y10" s="53"/>
      <c r="Z10" s="53"/>
      <c r="AA10" s="53"/>
      <c r="AB10" s="53"/>
      <c r="AC10" s="53"/>
      <c r="AD10" s="54">
        <f>データ!R6</f>
        <v>4090</v>
      </c>
      <c r="AE10" s="54"/>
      <c r="AF10" s="54"/>
      <c r="AG10" s="54"/>
      <c r="AH10" s="54"/>
      <c r="AI10" s="54"/>
      <c r="AJ10" s="54"/>
      <c r="AK10" s="2"/>
      <c r="AL10" s="54">
        <f>データ!V6</f>
        <v>1735</v>
      </c>
      <c r="AM10" s="54"/>
      <c r="AN10" s="54"/>
      <c r="AO10" s="54"/>
      <c r="AP10" s="54"/>
      <c r="AQ10" s="54"/>
      <c r="AR10" s="54"/>
      <c r="AS10" s="54"/>
      <c r="AT10" s="53">
        <f>データ!W6</f>
        <v>3.01</v>
      </c>
      <c r="AU10" s="53"/>
      <c r="AV10" s="53"/>
      <c r="AW10" s="53"/>
      <c r="AX10" s="53"/>
      <c r="AY10" s="53"/>
      <c r="AZ10" s="53"/>
      <c r="BA10" s="53"/>
      <c r="BB10" s="53">
        <f>データ!X6</f>
        <v>576.41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5GB+j5fB1wdF8Fzd/yRw6E6LsCnGXifI01RYBPqXLMW80oIBP4jrT7fJK2iy3TSOZwYAMhwqIvP2skU3aZzieQ==" saltValue="4ijwE1N60VM+AmzLe2MF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314013</v>
      </c>
      <c r="D6" s="19">
        <f t="shared" si="3"/>
        <v>46</v>
      </c>
      <c r="E6" s="19">
        <f t="shared" si="3"/>
        <v>17</v>
      </c>
      <c r="F6" s="19">
        <f t="shared" si="3"/>
        <v>5</v>
      </c>
      <c r="G6" s="19">
        <f t="shared" si="3"/>
        <v>0</v>
      </c>
      <c r="H6" s="19" t="str">
        <f t="shared" si="3"/>
        <v>鳥取県　日南町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85.1</v>
      </c>
      <c r="P6" s="20">
        <f t="shared" si="3"/>
        <v>43.76</v>
      </c>
      <c r="Q6" s="20">
        <f t="shared" si="3"/>
        <v>100</v>
      </c>
      <c r="R6" s="20">
        <f t="shared" si="3"/>
        <v>4090</v>
      </c>
      <c r="S6" s="20">
        <f t="shared" si="3"/>
        <v>3998</v>
      </c>
      <c r="T6" s="20">
        <f t="shared" si="3"/>
        <v>340.96</v>
      </c>
      <c r="U6" s="20">
        <f t="shared" si="3"/>
        <v>11.73</v>
      </c>
      <c r="V6" s="20">
        <f t="shared" si="3"/>
        <v>1735</v>
      </c>
      <c r="W6" s="20">
        <f t="shared" si="3"/>
        <v>3.01</v>
      </c>
      <c r="X6" s="20">
        <f t="shared" si="3"/>
        <v>576.41</v>
      </c>
      <c r="Y6" s="21">
        <f>IF(Y7="",NA(),Y7)</f>
        <v>107.36</v>
      </c>
      <c r="Z6" s="21">
        <f t="shared" ref="Z6:AH6" si="4">IF(Z7="",NA(),Z7)</f>
        <v>115.1</v>
      </c>
      <c r="AA6" s="21">
        <f t="shared" si="4"/>
        <v>120.22</v>
      </c>
      <c r="AB6" s="21">
        <f t="shared" si="4"/>
        <v>124.57</v>
      </c>
      <c r="AC6" s="21">
        <f t="shared" si="4"/>
        <v>120.96</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238.27</v>
      </c>
      <c r="AV6" s="21">
        <f t="shared" ref="AV6:BD6" si="6">IF(AV7="",NA(),AV7)</f>
        <v>261.04000000000002</v>
      </c>
      <c r="AW6" s="21">
        <f t="shared" si="6"/>
        <v>268.05</v>
      </c>
      <c r="AX6" s="21">
        <f t="shared" si="6"/>
        <v>268.18</v>
      </c>
      <c r="AY6" s="21">
        <f t="shared" si="6"/>
        <v>284.86</v>
      </c>
      <c r="AZ6" s="21">
        <f t="shared" si="6"/>
        <v>26.99</v>
      </c>
      <c r="BA6" s="21">
        <f t="shared" si="6"/>
        <v>29.13</v>
      </c>
      <c r="BB6" s="21">
        <f t="shared" si="6"/>
        <v>35.69</v>
      </c>
      <c r="BC6" s="21">
        <f t="shared" si="6"/>
        <v>38.4</v>
      </c>
      <c r="BD6" s="21">
        <f t="shared" si="6"/>
        <v>44.04</v>
      </c>
      <c r="BE6" s="20" t="str">
        <f>IF(BE7="","",IF(BE7="-","【-】","【"&amp;SUBSTITUTE(TEXT(BE7,"#,##0.00"),"-","△")&amp;"】"))</f>
        <v>【42.02】</v>
      </c>
      <c r="BF6" s="20">
        <f>IF(BF7="",NA(),BF7)</f>
        <v>0</v>
      </c>
      <c r="BG6" s="20">
        <f t="shared" ref="BG6:BO6" si="7">IF(BG7="",NA(),BG7)</f>
        <v>0</v>
      </c>
      <c r="BH6" s="21">
        <f t="shared" si="7"/>
        <v>963.03</v>
      </c>
      <c r="BI6" s="21">
        <f t="shared" si="7"/>
        <v>828.41</v>
      </c>
      <c r="BJ6" s="21">
        <f t="shared" si="7"/>
        <v>718.65</v>
      </c>
      <c r="BK6" s="21">
        <f t="shared" si="7"/>
        <v>826.83</v>
      </c>
      <c r="BL6" s="21">
        <f t="shared" si="7"/>
        <v>867.83</v>
      </c>
      <c r="BM6" s="21">
        <f t="shared" si="7"/>
        <v>791.76</v>
      </c>
      <c r="BN6" s="21">
        <f t="shared" si="7"/>
        <v>900.82</v>
      </c>
      <c r="BO6" s="21">
        <f t="shared" si="7"/>
        <v>839.21</v>
      </c>
      <c r="BP6" s="20" t="str">
        <f>IF(BP7="","",IF(BP7="-","【-】","【"&amp;SUBSTITUTE(TEXT(BP7,"#,##0.00"),"-","△")&amp;"】"))</f>
        <v>【785.10】</v>
      </c>
      <c r="BQ6" s="21">
        <f>IF(BQ7="",NA(),BQ7)</f>
        <v>44.99</v>
      </c>
      <c r="BR6" s="21">
        <f t="shared" ref="BR6:BZ6" si="8">IF(BR7="",NA(),BR7)</f>
        <v>53.26</v>
      </c>
      <c r="BS6" s="21">
        <f t="shared" si="8"/>
        <v>83.45</v>
      </c>
      <c r="BT6" s="21">
        <f t="shared" si="8"/>
        <v>90.14</v>
      </c>
      <c r="BU6" s="21">
        <f t="shared" si="8"/>
        <v>82.12</v>
      </c>
      <c r="BV6" s="21">
        <f t="shared" si="8"/>
        <v>57.31</v>
      </c>
      <c r="BW6" s="21">
        <f t="shared" si="8"/>
        <v>57.08</v>
      </c>
      <c r="BX6" s="21">
        <f t="shared" si="8"/>
        <v>56.26</v>
      </c>
      <c r="BY6" s="21">
        <f t="shared" si="8"/>
        <v>52.94</v>
      </c>
      <c r="BZ6" s="21">
        <f t="shared" si="8"/>
        <v>52.05</v>
      </c>
      <c r="CA6" s="20" t="str">
        <f>IF(CA7="","",IF(CA7="-","【-】","【"&amp;SUBSTITUTE(TEXT(CA7,"#,##0.00"),"-","△")&amp;"】"))</f>
        <v>【56.93】</v>
      </c>
      <c r="CB6" s="21">
        <f>IF(CB7="",NA(),CB7)</f>
        <v>497.15</v>
      </c>
      <c r="CC6" s="21">
        <f t="shared" ref="CC6:CK6" si="9">IF(CC7="",NA(),CC7)</f>
        <v>404.56</v>
      </c>
      <c r="CD6" s="21">
        <f t="shared" si="9"/>
        <v>267.55</v>
      </c>
      <c r="CE6" s="21">
        <f t="shared" si="9"/>
        <v>259.14</v>
      </c>
      <c r="CF6" s="21">
        <f t="shared" si="9"/>
        <v>289.82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47.04</v>
      </c>
      <c r="CN6" s="21">
        <f t="shared" ref="CN6:CV6" si="10">IF(CN7="",NA(),CN7)</f>
        <v>61.03</v>
      </c>
      <c r="CO6" s="21">
        <f t="shared" si="10"/>
        <v>47.23</v>
      </c>
      <c r="CP6" s="21">
        <f t="shared" si="10"/>
        <v>45.73</v>
      </c>
      <c r="CQ6" s="21">
        <f t="shared" si="10"/>
        <v>44.41</v>
      </c>
      <c r="CR6" s="21">
        <f t="shared" si="10"/>
        <v>50.14</v>
      </c>
      <c r="CS6" s="21">
        <f t="shared" si="10"/>
        <v>54.83</v>
      </c>
      <c r="CT6" s="21">
        <f t="shared" si="10"/>
        <v>66.53</v>
      </c>
      <c r="CU6" s="21">
        <f t="shared" si="10"/>
        <v>52.35</v>
      </c>
      <c r="CV6" s="21">
        <f t="shared" si="10"/>
        <v>46.25</v>
      </c>
      <c r="CW6" s="20" t="str">
        <f>IF(CW7="","",IF(CW7="-","【-】","【"&amp;SUBSTITUTE(TEXT(CW7,"#,##0.00"),"-","△")&amp;"】"))</f>
        <v>【49.87】</v>
      </c>
      <c r="CX6" s="21">
        <f>IF(CX7="",NA(),CX7)</f>
        <v>82.58</v>
      </c>
      <c r="CY6" s="21">
        <f t="shared" ref="CY6:DG6" si="11">IF(CY7="",NA(),CY7)</f>
        <v>84.45</v>
      </c>
      <c r="CZ6" s="21">
        <f t="shared" si="11"/>
        <v>84.9</v>
      </c>
      <c r="DA6" s="21">
        <f t="shared" si="11"/>
        <v>86.2</v>
      </c>
      <c r="DB6" s="21">
        <f t="shared" si="11"/>
        <v>86.34</v>
      </c>
      <c r="DC6" s="21">
        <f t="shared" si="11"/>
        <v>84.98</v>
      </c>
      <c r="DD6" s="21">
        <f t="shared" si="11"/>
        <v>84.7</v>
      </c>
      <c r="DE6" s="21">
        <f t="shared" si="11"/>
        <v>84.67</v>
      </c>
      <c r="DF6" s="21">
        <f t="shared" si="11"/>
        <v>84.39</v>
      </c>
      <c r="DG6" s="21">
        <f t="shared" si="11"/>
        <v>83.96</v>
      </c>
      <c r="DH6" s="20" t="str">
        <f>IF(DH7="","",IF(DH7="-","【-】","【"&amp;SUBSTITUTE(TEXT(DH7,"#,##0.00"),"-","△")&amp;"】"))</f>
        <v>【87.54】</v>
      </c>
      <c r="DI6" s="21">
        <f>IF(DI7="",NA(),DI7)</f>
        <v>53.36</v>
      </c>
      <c r="DJ6" s="21">
        <f t="shared" ref="DJ6:DR6" si="12">IF(DJ7="",NA(),DJ7)</f>
        <v>54.8</v>
      </c>
      <c r="DK6" s="21">
        <f t="shared" si="12"/>
        <v>56.17</v>
      </c>
      <c r="DL6" s="21">
        <f t="shared" si="12"/>
        <v>57.29</v>
      </c>
      <c r="DM6" s="21">
        <f t="shared" si="12"/>
        <v>58.56</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314013</v>
      </c>
      <c r="D7" s="23">
        <v>46</v>
      </c>
      <c r="E7" s="23">
        <v>17</v>
      </c>
      <c r="F7" s="23">
        <v>5</v>
      </c>
      <c r="G7" s="23">
        <v>0</v>
      </c>
      <c r="H7" s="23" t="s">
        <v>96</v>
      </c>
      <c r="I7" s="23" t="s">
        <v>97</v>
      </c>
      <c r="J7" s="23" t="s">
        <v>98</v>
      </c>
      <c r="K7" s="23" t="s">
        <v>99</v>
      </c>
      <c r="L7" s="23" t="s">
        <v>100</v>
      </c>
      <c r="M7" s="23" t="s">
        <v>101</v>
      </c>
      <c r="N7" s="24" t="s">
        <v>102</v>
      </c>
      <c r="O7" s="24">
        <v>85.1</v>
      </c>
      <c r="P7" s="24">
        <v>43.76</v>
      </c>
      <c r="Q7" s="24">
        <v>100</v>
      </c>
      <c r="R7" s="24">
        <v>4090</v>
      </c>
      <c r="S7" s="24">
        <v>3998</v>
      </c>
      <c r="T7" s="24">
        <v>340.96</v>
      </c>
      <c r="U7" s="24">
        <v>11.73</v>
      </c>
      <c r="V7" s="24">
        <v>1735</v>
      </c>
      <c r="W7" s="24">
        <v>3.01</v>
      </c>
      <c r="X7" s="24">
        <v>576.41</v>
      </c>
      <c r="Y7" s="24">
        <v>107.36</v>
      </c>
      <c r="Z7" s="24">
        <v>115.1</v>
      </c>
      <c r="AA7" s="24">
        <v>120.22</v>
      </c>
      <c r="AB7" s="24">
        <v>124.57</v>
      </c>
      <c r="AC7" s="24">
        <v>120.96</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238.27</v>
      </c>
      <c r="AV7" s="24">
        <v>261.04000000000002</v>
      </c>
      <c r="AW7" s="24">
        <v>268.05</v>
      </c>
      <c r="AX7" s="24">
        <v>268.18</v>
      </c>
      <c r="AY7" s="24">
        <v>284.86</v>
      </c>
      <c r="AZ7" s="24">
        <v>26.99</v>
      </c>
      <c r="BA7" s="24">
        <v>29.13</v>
      </c>
      <c r="BB7" s="24">
        <v>35.69</v>
      </c>
      <c r="BC7" s="24">
        <v>38.4</v>
      </c>
      <c r="BD7" s="24">
        <v>44.04</v>
      </c>
      <c r="BE7" s="24">
        <v>42.02</v>
      </c>
      <c r="BF7" s="24">
        <v>0</v>
      </c>
      <c r="BG7" s="24">
        <v>0</v>
      </c>
      <c r="BH7" s="24">
        <v>963.03</v>
      </c>
      <c r="BI7" s="24">
        <v>828.41</v>
      </c>
      <c r="BJ7" s="24">
        <v>718.65</v>
      </c>
      <c r="BK7" s="24">
        <v>826.83</v>
      </c>
      <c r="BL7" s="24">
        <v>867.83</v>
      </c>
      <c r="BM7" s="24">
        <v>791.76</v>
      </c>
      <c r="BN7" s="24">
        <v>900.82</v>
      </c>
      <c r="BO7" s="24">
        <v>839.21</v>
      </c>
      <c r="BP7" s="24">
        <v>785.1</v>
      </c>
      <c r="BQ7" s="24">
        <v>44.99</v>
      </c>
      <c r="BR7" s="24">
        <v>53.26</v>
      </c>
      <c r="BS7" s="24">
        <v>83.45</v>
      </c>
      <c r="BT7" s="24">
        <v>90.14</v>
      </c>
      <c r="BU7" s="24">
        <v>82.12</v>
      </c>
      <c r="BV7" s="24">
        <v>57.31</v>
      </c>
      <c r="BW7" s="24">
        <v>57.08</v>
      </c>
      <c r="BX7" s="24">
        <v>56.26</v>
      </c>
      <c r="BY7" s="24">
        <v>52.94</v>
      </c>
      <c r="BZ7" s="24">
        <v>52.05</v>
      </c>
      <c r="CA7" s="24">
        <v>56.93</v>
      </c>
      <c r="CB7" s="24">
        <v>497.15</v>
      </c>
      <c r="CC7" s="24">
        <v>404.56</v>
      </c>
      <c r="CD7" s="24">
        <v>267.55</v>
      </c>
      <c r="CE7" s="24">
        <v>259.14</v>
      </c>
      <c r="CF7" s="24">
        <v>289.82</v>
      </c>
      <c r="CG7" s="24">
        <v>273.52</v>
      </c>
      <c r="CH7" s="24">
        <v>274.99</v>
      </c>
      <c r="CI7" s="24">
        <v>282.08999999999997</v>
      </c>
      <c r="CJ7" s="24">
        <v>303.27999999999997</v>
      </c>
      <c r="CK7" s="24">
        <v>301.86</v>
      </c>
      <c r="CL7" s="24">
        <v>271.14999999999998</v>
      </c>
      <c r="CM7" s="24">
        <v>47.04</v>
      </c>
      <c r="CN7" s="24">
        <v>61.03</v>
      </c>
      <c r="CO7" s="24">
        <v>47.23</v>
      </c>
      <c r="CP7" s="24">
        <v>45.73</v>
      </c>
      <c r="CQ7" s="24">
        <v>44.41</v>
      </c>
      <c r="CR7" s="24">
        <v>50.14</v>
      </c>
      <c r="CS7" s="24">
        <v>54.83</v>
      </c>
      <c r="CT7" s="24">
        <v>66.53</v>
      </c>
      <c r="CU7" s="24">
        <v>52.35</v>
      </c>
      <c r="CV7" s="24">
        <v>46.25</v>
      </c>
      <c r="CW7" s="24">
        <v>49.87</v>
      </c>
      <c r="CX7" s="24">
        <v>82.58</v>
      </c>
      <c r="CY7" s="24">
        <v>84.45</v>
      </c>
      <c r="CZ7" s="24">
        <v>84.9</v>
      </c>
      <c r="DA7" s="24">
        <v>86.2</v>
      </c>
      <c r="DB7" s="24">
        <v>86.34</v>
      </c>
      <c r="DC7" s="24">
        <v>84.98</v>
      </c>
      <c r="DD7" s="24">
        <v>84.7</v>
      </c>
      <c r="DE7" s="24">
        <v>84.67</v>
      </c>
      <c r="DF7" s="24">
        <v>84.39</v>
      </c>
      <c r="DG7" s="24">
        <v>83.96</v>
      </c>
      <c r="DH7" s="24">
        <v>87.54</v>
      </c>
      <c r="DI7" s="24">
        <v>53.36</v>
      </c>
      <c r="DJ7" s="24">
        <v>54.8</v>
      </c>
      <c r="DK7" s="24">
        <v>56.17</v>
      </c>
      <c r="DL7" s="24">
        <v>57.29</v>
      </c>
      <c r="DM7" s="24">
        <v>58.56</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2025-01-29T00:18:41Z</cp:lastPrinted>
  <dcterms:created xsi:type="dcterms:W3CDTF">2025-01-24T07:19:42Z</dcterms:created>
  <dcterms:modified xsi:type="dcterms:W3CDTF">2025-01-29T00:18:44Z</dcterms:modified>
  <cp:category/>
</cp:coreProperties>
</file>