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24\share\06 関係人口推進室\45 県内定着率・Ｕターン調査\R07\02 Uターン調査\03_依頼起案\"/>
    </mc:Choice>
  </mc:AlternateContent>
  <bookViews>
    <workbookView xWindow="20370" yWindow="-120" windowWidth="29040" windowHeight="15840" tabRatio="983"/>
  </bookViews>
  <sheets>
    <sheet name="01" sheetId="2" r:id="rId1"/>
    <sheet name="コード" sheetId="3" r:id="rId2"/>
    <sheet name="02（記入例）" sheetId="1" r:id="rId3"/>
    <sheet name="02-01" sheetId="21" r:id="rId4"/>
    <sheet name="02-02" sheetId="25" r:id="rId5"/>
    <sheet name="02-03" sheetId="26" r:id="rId6"/>
    <sheet name="02-04" sheetId="27" r:id="rId7"/>
    <sheet name="02-05" sheetId="28" r:id="rId8"/>
    <sheet name="02-06" sheetId="29" r:id="rId9"/>
    <sheet name="02-07" sheetId="30" r:id="rId10"/>
    <sheet name="02-08" sheetId="31" r:id="rId11"/>
    <sheet name="02-09" sheetId="32" r:id="rId12"/>
    <sheet name="02-10" sheetId="33" r:id="rId13"/>
    <sheet name="02-11" sheetId="34" r:id="rId14"/>
    <sheet name="02-12" sheetId="35" r:id="rId15"/>
    <sheet name="02-13" sheetId="36" r:id="rId16"/>
    <sheet name="02-14" sheetId="37" r:id="rId17"/>
    <sheet name="02-15" sheetId="38" r:id="rId18"/>
  </sheets>
  <definedNames>
    <definedName name="_xlnm.Print_Area" localSheetId="0">'01'!$A$1:$P$28</definedName>
    <definedName name="_xlnm.Print_Area" localSheetId="2">'02（記入例）'!$A$1:$S$44</definedName>
    <definedName name="_xlnm.Print_Area" localSheetId="3">'02-01'!$A$1:$S$44</definedName>
    <definedName name="_xlnm.Print_Area" localSheetId="4">'02-02'!$A$1:$S$44</definedName>
    <definedName name="_xlnm.Print_Area" localSheetId="5">'02-03'!$A$1:$S$44</definedName>
    <definedName name="_xlnm.Print_Area" localSheetId="6">'02-04'!$A$1:$S$44</definedName>
    <definedName name="_xlnm.Print_Area" localSheetId="7">'02-05'!$A$1:$S$44</definedName>
    <definedName name="_xlnm.Print_Area" localSheetId="8">'02-06'!$A$1:$S$44</definedName>
    <definedName name="_xlnm.Print_Area" localSheetId="9">'02-07'!$A$1:$S$44</definedName>
    <definedName name="_xlnm.Print_Area" localSheetId="10">'02-08'!$A$1:$S$44</definedName>
    <definedName name="_xlnm.Print_Area" localSheetId="11">'02-09'!$A$1:$S$44</definedName>
    <definedName name="_xlnm.Print_Area" localSheetId="12">'02-10'!$A$1:$S$44</definedName>
    <definedName name="_xlnm.Print_Area" localSheetId="13">'02-11'!$A$1:$S$44</definedName>
    <definedName name="_xlnm.Print_Area" localSheetId="14">'02-12'!$A$1:$S$44</definedName>
    <definedName name="_xlnm.Print_Area" localSheetId="15">'02-13'!$A$1:$S$44</definedName>
    <definedName name="_xlnm.Print_Area" localSheetId="16">'02-14'!$A$1:$S$44</definedName>
    <definedName name="_xlnm.Print_Area" localSheetId="17">'02-15'!$A$1:$S$44</definedName>
    <definedName name="_xlnm.Print_Area" localSheetId="1">コード!$B$2:$I$62</definedName>
    <definedName name="_xlnm.Print_Titles" localSheetId="2">'02（記入例）'!$9:$9</definedName>
    <definedName name="_xlnm.Print_Titles" localSheetId="3">'02-01'!$9:$9</definedName>
    <definedName name="_xlnm.Print_Titles" localSheetId="4">'02-02'!$9:$9</definedName>
    <definedName name="_xlnm.Print_Titles" localSheetId="5">'02-03'!$9:$9</definedName>
    <definedName name="_xlnm.Print_Titles" localSheetId="6">'02-04'!$9:$9</definedName>
    <definedName name="_xlnm.Print_Titles" localSheetId="7">'02-05'!$9:$9</definedName>
    <definedName name="_xlnm.Print_Titles" localSheetId="8">'02-06'!$9:$9</definedName>
    <definedName name="_xlnm.Print_Titles" localSheetId="9">'02-07'!$9:$9</definedName>
    <definedName name="_xlnm.Print_Titles" localSheetId="10">'02-08'!$9:$9</definedName>
    <definedName name="_xlnm.Print_Titles" localSheetId="11">'02-09'!$9:$9</definedName>
    <definedName name="_xlnm.Print_Titles" localSheetId="12">'02-10'!$9:$9</definedName>
    <definedName name="_xlnm.Print_Titles" localSheetId="13">'02-11'!$9:$9</definedName>
    <definedName name="_xlnm.Print_Titles" localSheetId="14">'02-12'!$9:$9</definedName>
    <definedName name="_xlnm.Print_Titles" localSheetId="15">'02-13'!$9:$9</definedName>
    <definedName name="_xlnm.Print_Titles" localSheetId="16">'02-14'!$9:$9</definedName>
    <definedName name="_xlnm.Print_Titles" localSheetId="17">'02-15'!$9:$9</definedName>
  </definedNames>
  <calcPr calcId="162913"/>
</workbook>
</file>

<file path=xl/calcChain.xml><?xml version="1.0" encoding="utf-8"?>
<calcChain xmlns="http://schemas.openxmlformats.org/spreadsheetml/2006/main">
  <c r="G11" i="38" l="1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G37" i="38"/>
  <c r="G38" i="38"/>
  <c r="G39" i="38"/>
  <c r="G10" i="38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10" i="37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10" i="36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10" i="35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10" i="34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10" i="33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10" i="32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10" i="31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10" i="30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10" i="29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10" i="28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10" i="27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10" i="26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10" i="25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10" i="2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  <c r="O6" i="21" l="1"/>
  <c r="Q39" i="38"/>
  <c r="O39" i="38"/>
  <c r="I39" i="38"/>
  <c r="H39" i="38"/>
  <c r="Q38" i="38"/>
  <c r="O38" i="38"/>
  <c r="I38" i="38"/>
  <c r="H38" i="38"/>
  <c r="Q37" i="38"/>
  <c r="O37" i="38"/>
  <c r="I37" i="38"/>
  <c r="H37" i="38"/>
  <c r="Q36" i="38"/>
  <c r="O36" i="38"/>
  <c r="I36" i="38"/>
  <c r="H36" i="38"/>
  <c r="Q35" i="38"/>
  <c r="O35" i="38"/>
  <c r="I35" i="38"/>
  <c r="H35" i="38"/>
  <c r="Q34" i="38"/>
  <c r="O34" i="38"/>
  <c r="I34" i="38"/>
  <c r="H34" i="38"/>
  <c r="Q33" i="38"/>
  <c r="O33" i="38"/>
  <c r="I33" i="38"/>
  <c r="H33" i="38"/>
  <c r="Q32" i="38"/>
  <c r="O32" i="38"/>
  <c r="I32" i="38"/>
  <c r="H32" i="38"/>
  <c r="Q31" i="38"/>
  <c r="O31" i="38"/>
  <c r="I31" i="38"/>
  <c r="H31" i="38"/>
  <c r="Q30" i="38"/>
  <c r="O30" i="38"/>
  <c r="I30" i="38"/>
  <c r="H30" i="38"/>
  <c r="Q29" i="38"/>
  <c r="O29" i="38"/>
  <c r="I29" i="38"/>
  <c r="H29" i="38"/>
  <c r="Q28" i="38"/>
  <c r="O28" i="38"/>
  <c r="I28" i="38"/>
  <c r="H28" i="38"/>
  <c r="Q27" i="38"/>
  <c r="O27" i="38"/>
  <c r="I27" i="38"/>
  <c r="H27" i="38"/>
  <c r="Q26" i="38"/>
  <c r="O26" i="38"/>
  <c r="I26" i="38"/>
  <c r="H26" i="38"/>
  <c r="Q25" i="38"/>
  <c r="O25" i="38"/>
  <c r="I25" i="38"/>
  <c r="H25" i="38"/>
  <c r="Q24" i="38"/>
  <c r="O24" i="38"/>
  <c r="I24" i="38"/>
  <c r="H24" i="38"/>
  <c r="Q23" i="38"/>
  <c r="O23" i="38"/>
  <c r="I23" i="38"/>
  <c r="H23" i="38"/>
  <c r="Q22" i="38"/>
  <c r="O22" i="38"/>
  <c r="I22" i="38"/>
  <c r="H22" i="38"/>
  <c r="Q21" i="38"/>
  <c r="O21" i="38"/>
  <c r="I21" i="38"/>
  <c r="H21" i="38"/>
  <c r="Q20" i="38"/>
  <c r="O20" i="38"/>
  <c r="I20" i="38"/>
  <c r="H20" i="38"/>
  <c r="Q19" i="38"/>
  <c r="O19" i="38"/>
  <c r="I19" i="38"/>
  <c r="H19" i="38"/>
  <c r="Q18" i="38"/>
  <c r="O18" i="38"/>
  <c r="I18" i="38"/>
  <c r="H18" i="38"/>
  <c r="Q17" i="38"/>
  <c r="O17" i="38"/>
  <c r="I17" i="38"/>
  <c r="H17" i="38"/>
  <c r="Q16" i="38"/>
  <c r="O16" i="38"/>
  <c r="I16" i="38"/>
  <c r="H16" i="38"/>
  <c r="Q15" i="38"/>
  <c r="O15" i="38"/>
  <c r="I15" i="38"/>
  <c r="H15" i="38"/>
  <c r="Q14" i="38"/>
  <c r="O14" i="38"/>
  <c r="I14" i="38"/>
  <c r="H14" i="38"/>
  <c r="Q13" i="38"/>
  <c r="O13" i="38"/>
  <c r="I13" i="38"/>
  <c r="H13" i="38"/>
  <c r="Q12" i="38"/>
  <c r="O12" i="38"/>
  <c r="I12" i="38"/>
  <c r="H12" i="38"/>
  <c r="Q11" i="38"/>
  <c r="O11" i="38"/>
  <c r="I11" i="38"/>
  <c r="H11" i="38"/>
  <c r="Q10" i="38"/>
  <c r="O10" i="38"/>
  <c r="I10" i="38"/>
  <c r="H10" i="38"/>
  <c r="M43" i="38"/>
  <c r="O6" i="38"/>
  <c r="C4" i="38"/>
  <c r="K42" i="37"/>
  <c r="Q39" i="37"/>
  <c r="O39" i="37"/>
  <c r="I39" i="37"/>
  <c r="H39" i="37"/>
  <c r="Q38" i="37"/>
  <c r="O38" i="37"/>
  <c r="I38" i="37"/>
  <c r="H38" i="37"/>
  <c r="Q37" i="37"/>
  <c r="O37" i="37"/>
  <c r="I37" i="37"/>
  <c r="H37" i="37"/>
  <c r="Q36" i="37"/>
  <c r="O36" i="37"/>
  <c r="I36" i="37"/>
  <c r="H36" i="37"/>
  <c r="Q35" i="37"/>
  <c r="O35" i="37"/>
  <c r="I35" i="37"/>
  <c r="H35" i="37"/>
  <c r="Q34" i="37"/>
  <c r="O34" i="37"/>
  <c r="I34" i="37"/>
  <c r="H34" i="37"/>
  <c r="Q33" i="37"/>
  <c r="O33" i="37"/>
  <c r="I33" i="37"/>
  <c r="H33" i="37"/>
  <c r="Q32" i="37"/>
  <c r="O32" i="37"/>
  <c r="I32" i="37"/>
  <c r="H32" i="37"/>
  <c r="Q31" i="37"/>
  <c r="O31" i="37"/>
  <c r="I31" i="37"/>
  <c r="H31" i="37"/>
  <c r="Q30" i="37"/>
  <c r="O30" i="37"/>
  <c r="I30" i="37"/>
  <c r="H30" i="37"/>
  <c r="Q29" i="37"/>
  <c r="O29" i="37"/>
  <c r="I29" i="37"/>
  <c r="H29" i="37"/>
  <c r="Q28" i="37"/>
  <c r="O28" i="37"/>
  <c r="I28" i="37"/>
  <c r="H28" i="37"/>
  <c r="Q27" i="37"/>
  <c r="O27" i="37"/>
  <c r="I27" i="37"/>
  <c r="H27" i="37"/>
  <c r="Q26" i="37"/>
  <c r="O26" i="37"/>
  <c r="I26" i="37"/>
  <c r="H26" i="37"/>
  <c r="Q25" i="37"/>
  <c r="O25" i="37"/>
  <c r="I25" i="37"/>
  <c r="H25" i="37"/>
  <c r="Q24" i="37"/>
  <c r="O24" i="37"/>
  <c r="I24" i="37"/>
  <c r="H24" i="37"/>
  <c r="Q23" i="37"/>
  <c r="O23" i="37"/>
  <c r="I23" i="37"/>
  <c r="H23" i="37"/>
  <c r="Q22" i="37"/>
  <c r="O22" i="37"/>
  <c r="I22" i="37"/>
  <c r="H22" i="37"/>
  <c r="Q21" i="37"/>
  <c r="O21" i="37"/>
  <c r="I21" i="37"/>
  <c r="H21" i="37"/>
  <c r="Q20" i="37"/>
  <c r="O20" i="37"/>
  <c r="I20" i="37"/>
  <c r="H20" i="37"/>
  <c r="Q19" i="37"/>
  <c r="O19" i="37"/>
  <c r="I19" i="37"/>
  <c r="H19" i="37"/>
  <c r="Q18" i="37"/>
  <c r="O18" i="37"/>
  <c r="I18" i="37"/>
  <c r="H18" i="37"/>
  <c r="Q17" i="37"/>
  <c r="O17" i="37"/>
  <c r="I17" i="37"/>
  <c r="H17" i="37"/>
  <c r="Q16" i="37"/>
  <c r="O16" i="37"/>
  <c r="I16" i="37"/>
  <c r="H16" i="37"/>
  <c r="Q15" i="37"/>
  <c r="O15" i="37"/>
  <c r="I15" i="37"/>
  <c r="H15" i="37"/>
  <c r="Q14" i="37"/>
  <c r="O14" i="37"/>
  <c r="I14" i="37"/>
  <c r="H14" i="37"/>
  <c r="Q13" i="37"/>
  <c r="O13" i="37"/>
  <c r="I13" i="37"/>
  <c r="H13" i="37"/>
  <c r="Q12" i="37"/>
  <c r="O12" i="37"/>
  <c r="I12" i="37"/>
  <c r="H12" i="37"/>
  <c r="Q11" i="37"/>
  <c r="O11" i="37"/>
  <c r="I11" i="37"/>
  <c r="H11" i="37"/>
  <c r="Q10" i="37"/>
  <c r="O10" i="37"/>
  <c r="I10" i="37"/>
  <c r="H10" i="37"/>
  <c r="O6" i="37"/>
  <c r="C4" i="37"/>
  <c r="Q39" i="36"/>
  <c r="O39" i="36"/>
  <c r="I39" i="36"/>
  <c r="H39" i="36"/>
  <c r="Q38" i="36"/>
  <c r="O38" i="36"/>
  <c r="I38" i="36"/>
  <c r="H38" i="36"/>
  <c r="Q37" i="36"/>
  <c r="O37" i="36"/>
  <c r="I37" i="36"/>
  <c r="H37" i="36"/>
  <c r="Q36" i="36"/>
  <c r="O36" i="36"/>
  <c r="I36" i="36"/>
  <c r="H36" i="36"/>
  <c r="Q35" i="36"/>
  <c r="O35" i="36"/>
  <c r="I35" i="36"/>
  <c r="H35" i="36"/>
  <c r="Q34" i="36"/>
  <c r="O34" i="36"/>
  <c r="I34" i="36"/>
  <c r="H34" i="36"/>
  <c r="Q33" i="36"/>
  <c r="O33" i="36"/>
  <c r="I33" i="36"/>
  <c r="H33" i="36"/>
  <c r="Q32" i="36"/>
  <c r="O32" i="36"/>
  <c r="I32" i="36"/>
  <c r="H32" i="36"/>
  <c r="Q31" i="36"/>
  <c r="O31" i="36"/>
  <c r="I31" i="36"/>
  <c r="H31" i="36"/>
  <c r="Q30" i="36"/>
  <c r="O30" i="36"/>
  <c r="I30" i="36"/>
  <c r="H30" i="36"/>
  <c r="Q29" i="36"/>
  <c r="O29" i="36"/>
  <c r="I29" i="36"/>
  <c r="H29" i="36"/>
  <c r="Q28" i="36"/>
  <c r="O28" i="36"/>
  <c r="I28" i="36"/>
  <c r="H28" i="36"/>
  <c r="Q27" i="36"/>
  <c r="O27" i="36"/>
  <c r="I27" i="36"/>
  <c r="H27" i="36"/>
  <c r="Q26" i="36"/>
  <c r="O26" i="36"/>
  <c r="I26" i="36"/>
  <c r="H26" i="36"/>
  <c r="Q25" i="36"/>
  <c r="O25" i="36"/>
  <c r="I25" i="36"/>
  <c r="H25" i="36"/>
  <c r="Q24" i="36"/>
  <c r="O24" i="36"/>
  <c r="I24" i="36"/>
  <c r="H24" i="36"/>
  <c r="Q23" i="36"/>
  <c r="O23" i="36"/>
  <c r="I23" i="36"/>
  <c r="H23" i="36"/>
  <c r="Q22" i="36"/>
  <c r="O22" i="36"/>
  <c r="I22" i="36"/>
  <c r="H22" i="36"/>
  <c r="Q21" i="36"/>
  <c r="O21" i="36"/>
  <c r="I21" i="36"/>
  <c r="H21" i="36"/>
  <c r="Q20" i="36"/>
  <c r="O20" i="36"/>
  <c r="I20" i="36"/>
  <c r="H20" i="36"/>
  <c r="Q19" i="36"/>
  <c r="O19" i="36"/>
  <c r="I19" i="36"/>
  <c r="H19" i="36"/>
  <c r="Q18" i="36"/>
  <c r="O18" i="36"/>
  <c r="I18" i="36"/>
  <c r="H18" i="36"/>
  <c r="Q17" i="36"/>
  <c r="O17" i="36"/>
  <c r="I17" i="36"/>
  <c r="H17" i="36"/>
  <c r="Q16" i="36"/>
  <c r="O16" i="36"/>
  <c r="I16" i="36"/>
  <c r="H16" i="36"/>
  <c r="Q15" i="36"/>
  <c r="O15" i="36"/>
  <c r="I15" i="36"/>
  <c r="H15" i="36"/>
  <c r="Q14" i="36"/>
  <c r="O14" i="36"/>
  <c r="I14" i="36"/>
  <c r="H14" i="36"/>
  <c r="Q13" i="36"/>
  <c r="O13" i="36"/>
  <c r="I13" i="36"/>
  <c r="H13" i="36"/>
  <c r="Q12" i="36"/>
  <c r="O12" i="36"/>
  <c r="I12" i="36"/>
  <c r="H12" i="36"/>
  <c r="Q11" i="36"/>
  <c r="O11" i="36"/>
  <c r="I11" i="36"/>
  <c r="H11" i="36"/>
  <c r="Q10" i="36"/>
  <c r="O10" i="36"/>
  <c r="I10" i="36"/>
  <c r="H10" i="36"/>
  <c r="O6" i="36"/>
  <c r="C4" i="36"/>
  <c r="Q39" i="35"/>
  <c r="O39" i="35"/>
  <c r="I39" i="35"/>
  <c r="H39" i="35"/>
  <c r="Q38" i="35"/>
  <c r="O38" i="35"/>
  <c r="I38" i="35"/>
  <c r="H38" i="35"/>
  <c r="Q37" i="35"/>
  <c r="O37" i="35"/>
  <c r="I37" i="35"/>
  <c r="H37" i="35"/>
  <c r="Q36" i="35"/>
  <c r="O36" i="35"/>
  <c r="I36" i="35"/>
  <c r="H36" i="35"/>
  <c r="Q35" i="35"/>
  <c r="O35" i="35"/>
  <c r="I35" i="35"/>
  <c r="H35" i="35"/>
  <c r="Q34" i="35"/>
  <c r="O34" i="35"/>
  <c r="I34" i="35"/>
  <c r="H34" i="35"/>
  <c r="Q33" i="35"/>
  <c r="O33" i="35"/>
  <c r="I33" i="35"/>
  <c r="H33" i="35"/>
  <c r="Q32" i="35"/>
  <c r="O32" i="35"/>
  <c r="I32" i="35"/>
  <c r="H32" i="35"/>
  <c r="Q31" i="35"/>
  <c r="O31" i="35"/>
  <c r="I31" i="35"/>
  <c r="H31" i="35"/>
  <c r="Q30" i="35"/>
  <c r="O30" i="35"/>
  <c r="I30" i="35"/>
  <c r="H30" i="35"/>
  <c r="Q29" i="35"/>
  <c r="O29" i="35"/>
  <c r="I29" i="35"/>
  <c r="H29" i="35"/>
  <c r="Q28" i="35"/>
  <c r="O28" i="35"/>
  <c r="I28" i="35"/>
  <c r="H28" i="35"/>
  <c r="Q27" i="35"/>
  <c r="O27" i="35"/>
  <c r="I27" i="35"/>
  <c r="H27" i="35"/>
  <c r="Q26" i="35"/>
  <c r="O26" i="35"/>
  <c r="I26" i="35"/>
  <c r="H26" i="35"/>
  <c r="Q25" i="35"/>
  <c r="O25" i="35"/>
  <c r="I25" i="35"/>
  <c r="H25" i="35"/>
  <c r="Q24" i="35"/>
  <c r="O24" i="35"/>
  <c r="I24" i="35"/>
  <c r="H24" i="35"/>
  <c r="Q23" i="35"/>
  <c r="O23" i="35"/>
  <c r="I23" i="35"/>
  <c r="H23" i="35"/>
  <c r="Q22" i="35"/>
  <c r="O22" i="35"/>
  <c r="I22" i="35"/>
  <c r="H22" i="35"/>
  <c r="Q21" i="35"/>
  <c r="O21" i="35"/>
  <c r="I21" i="35"/>
  <c r="H21" i="35"/>
  <c r="Q20" i="35"/>
  <c r="O20" i="35"/>
  <c r="I20" i="35"/>
  <c r="H20" i="35"/>
  <c r="Q19" i="35"/>
  <c r="O19" i="35"/>
  <c r="I19" i="35"/>
  <c r="H19" i="35"/>
  <c r="Q18" i="35"/>
  <c r="O18" i="35"/>
  <c r="I18" i="35"/>
  <c r="H18" i="35"/>
  <c r="Q17" i="35"/>
  <c r="O17" i="35"/>
  <c r="I17" i="35"/>
  <c r="H17" i="35"/>
  <c r="Q16" i="35"/>
  <c r="O16" i="35"/>
  <c r="I16" i="35"/>
  <c r="H16" i="35"/>
  <c r="M43" i="35"/>
  <c r="Q15" i="35"/>
  <c r="O15" i="35"/>
  <c r="I15" i="35"/>
  <c r="H15" i="35"/>
  <c r="Q14" i="35"/>
  <c r="O14" i="35"/>
  <c r="I14" i="35"/>
  <c r="H14" i="35"/>
  <c r="Q13" i="35"/>
  <c r="O13" i="35"/>
  <c r="I13" i="35"/>
  <c r="H13" i="35"/>
  <c r="Q12" i="35"/>
  <c r="O12" i="35"/>
  <c r="I12" i="35"/>
  <c r="H12" i="35"/>
  <c r="Q11" i="35"/>
  <c r="O11" i="35"/>
  <c r="I11" i="35"/>
  <c r="H11" i="35"/>
  <c r="Q10" i="35"/>
  <c r="O10" i="35"/>
  <c r="I10" i="35"/>
  <c r="H10" i="35"/>
  <c r="O6" i="35"/>
  <c r="C4" i="35"/>
  <c r="Q39" i="34"/>
  <c r="O39" i="34"/>
  <c r="I39" i="34"/>
  <c r="H39" i="34"/>
  <c r="Q38" i="34"/>
  <c r="O38" i="34"/>
  <c r="I38" i="34"/>
  <c r="H38" i="34"/>
  <c r="Q37" i="34"/>
  <c r="O37" i="34"/>
  <c r="I37" i="34"/>
  <c r="H37" i="34"/>
  <c r="Q36" i="34"/>
  <c r="O36" i="34"/>
  <c r="I36" i="34"/>
  <c r="H36" i="34"/>
  <c r="Q35" i="34"/>
  <c r="O35" i="34"/>
  <c r="I35" i="34"/>
  <c r="H35" i="34"/>
  <c r="Q34" i="34"/>
  <c r="O34" i="34"/>
  <c r="I34" i="34"/>
  <c r="H34" i="34"/>
  <c r="Q33" i="34"/>
  <c r="O33" i="34"/>
  <c r="I33" i="34"/>
  <c r="H33" i="34"/>
  <c r="Q32" i="34"/>
  <c r="O32" i="34"/>
  <c r="I32" i="34"/>
  <c r="H32" i="34"/>
  <c r="Q31" i="34"/>
  <c r="O31" i="34"/>
  <c r="I31" i="34"/>
  <c r="H31" i="34"/>
  <c r="Q30" i="34"/>
  <c r="O30" i="34"/>
  <c r="I30" i="34"/>
  <c r="H30" i="34"/>
  <c r="Q29" i="34"/>
  <c r="O29" i="34"/>
  <c r="I29" i="34"/>
  <c r="H29" i="34"/>
  <c r="Q28" i="34"/>
  <c r="O28" i="34"/>
  <c r="I28" i="34"/>
  <c r="H28" i="34"/>
  <c r="Q27" i="34"/>
  <c r="O27" i="34"/>
  <c r="I27" i="34"/>
  <c r="H27" i="34"/>
  <c r="Q26" i="34"/>
  <c r="O26" i="34"/>
  <c r="I26" i="34"/>
  <c r="H26" i="34"/>
  <c r="Q25" i="34"/>
  <c r="O25" i="34"/>
  <c r="I25" i="34"/>
  <c r="H25" i="34"/>
  <c r="Q24" i="34"/>
  <c r="O24" i="34"/>
  <c r="I24" i="34"/>
  <c r="H24" i="34"/>
  <c r="Q23" i="34"/>
  <c r="O23" i="34"/>
  <c r="I23" i="34"/>
  <c r="H23" i="34"/>
  <c r="Q22" i="34"/>
  <c r="O22" i="34"/>
  <c r="I22" i="34"/>
  <c r="H22" i="34"/>
  <c r="Q21" i="34"/>
  <c r="O21" i="34"/>
  <c r="I21" i="34"/>
  <c r="H21" i="34"/>
  <c r="Q20" i="34"/>
  <c r="O20" i="34"/>
  <c r="I20" i="34"/>
  <c r="H20" i="34"/>
  <c r="Q19" i="34"/>
  <c r="O19" i="34"/>
  <c r="I19" i="34"/>
  <c r="H19" i="34"/>
  <c r="Q18" i="34"/>
  <c r="O18" i="34"/>
  <c r="I18" i="34"/>
  <c r="H18" i="34"/>
  <c r="Q17" i="34"/>
  <c r="O17" i="34"/>
  <c r="I17" i="34"/>
  <c r="H17" i="34"/>
  <c r="Q16" i="34"/>
  <c r="O16" i="34"/>
  <c r="I16" i="34"/>
  <c r="H16" i="34"/>
  <c r="Q15" i="34"/>
  <c r="O15" i="34"/>
  <c r="I15" i="34"/>
  <c r="H15" i="34"/>
  <c r="Q14" i="34"/>
  <c r="O14" i="34"/>
  <c r="I14" i="34"/>
  <c r="H14" i="34"/>
  <c r="Q13" i="34"/>
  <c r="O13" i="34"/>
  <c r="I13" i="34"/>
  <c r="H13" i="34"/>
  <c r="Q12" i="34"/>
  <c r="O12" i="34"/>
  <c r="I12" i="34"/>
  <c r="H12" i="34"/>
  <c r="Q11" i="34"/>
  <c r="O11" i="34"/>
  <c r="I11" i="34"/>
  <c r="H11" i="34"/>
  <c r="Q10" i="34"/>
  <c r="O10" i="34"/>
  <c r="I10" i="34"/>
  <c r="H10" i="34"/>
  <c r="O6" i="34"/>
  <c r="C4" i="34"/>
  <c r="Q39" i="33"/>
  <c r="O39" i="33"/>
  <c r="I39" i="33"/>
  <c r="H39" i="33"/>
  <c r="Q38" i="33"/>
  <c r="O38" i="33"/>
  <c r="I38" i="33"/>
  <c r="H38" i="33"/>
  <c r="Q37" i="33"/>
  <c r="O37" i="33"/>
  <c r="I37" i="33"/>
  <c r="H37" i="33"/>
  <c r="Q36" i="33"/>
  <c r="O36" i="33"/>
  <c r="I36" i="33"/>
  <c r="H36" i="33"/>
  <c r="Q35" i="33"/>
  <c r="O35" i="33"/>
  <c r="I35" i="33"/>
  <c r="H35" i="33"/>
  <c r="Q34" i="33"/>
  <c r="O34" i="33"/>
  <c r="I34" i="33"/>
  <c r="H34" i="33"/>
  <c r="Q33" i="33"/>
  <c r="O33" i="33"/>
  <c r="I33" i="33"/>
  <c r="H33" i="33"/>
  <c r="Q32" i="33"/>
  <c r="O32" i="33"/>
  <c r="I32" i="33"/>
  <c r="H32" i="33"/>
  <c r="Q31" i="33"/>
  <c r="O31" i="33"/>
  <c r="I31" i="33"/>
  <c r="H31" i="33"/>
  <c r="Q30" i="33"/>
  <c r="O30" i="33"/>
  <c r="I30" i="33"/>
  <c r="H30" i="33"/>
  <c r="Q29" i="33"/>
  <c r="O29" i="33"/>
  <c r="I29" i="33"/>
  <c r="H29" i="33"/>
  <c r="Q28" i="33"/>
  <c r="O28" i="33"/>
  <c r="I28" i="33"/>
  <c r="H28" i="33"/>
  <c r="Q27" i="33"/>
  <c r="O27" i="33"/>
  <c r="I27" i="33"/>
  <c r="H27" i="33"/>
  <c r="Q26" i="33"/>
  <c r="O26" i="33"/>
  <c r="I26" i="33"/>
  <c r="H26" i="33"/>
  <c r="Q25" i="33"/>
  <c r="O25" i="33"/>
  <c r="I25" i="33"/>
  <c r="H25" i="33"/>
  <c r="Q24" i="33"/>
  <c r="O24" i="33"/>
  <c r="I24" i="33"/>
  <c r="H24" i="33"/>
  <c r="Q23" i="33"/>
  <c r="O23" i="33"/>
  <c r="I23" i="33"/>
  <c r="H23" i="33"/>
  <c r="Q22" i="33"/>
  <c r="O22" i="33"/>
  <c r="I22" i="33"/>
  <c r="H22" i="33"/>
  <c r="Q21" i="33"/>
  <c r="O21" i="33"/>
  <c r="I21" i="33"/>
  <c r="H21" i="33"/>
  <c r="Q20" i="33"/>
  <c r="O20" i="33"/>
  <c r="I20" i="33"/>
  <c r="H20" i="33"/>
  <c r="Q19" i="33"/>
  <c r="O19" i="33"/>
  <c r="I19" i="33"/>
  <c r="H19" i="33"/>
  <c r="Q18" i="33"/>
  <c r="O18" i="33"/>
  <c r="I18" i="33"/>
  <c r="H18" i="33"/>
  <c r="Q17" i="33"/>
  <c r="O17" i="33"/>
  <c r="I17" i="33"/>
  <c r="H17" i="33"/>
  <c r="Q16" i="33"/>
  <c r="O16" i="33"/>
  <c r="I16" i="33"/>
  <c r="H16" i="33"/>
  <c r="Q15" i="33"/>
  <c r="O15" i="33"/>
  <c r="I15" i="33"/>
  <c r="H15" i="33"/>
  <c r="Q14" i="33"/>
  <c r="O14" i="33"/>
  <c r="I14" i="33"/>
  <c r="H14" i="33"/>
  <c r="Q13" i="33"/>
  <c r="O13" i="33"/>
  <c r="I13" i="33"/>
  <c r="H13" i="33"/>
  <c r="Q12" i="33"/>
  <c r="O12" i="33"/>
  <c r="I12" i="33"/>
  <c r="H12" i="33"/>
  <c r="Q11" i="33"/>
  <c r="O11" i="33"/>
  <c r="I11" i="33"/>
  <c r="H11" i="33"/>
  <c r="Q10" i="33"/>
  <c r="O10" i="33"/>
  <c r="I10" i="33"/>
  <c r="H10" i="33"/>
  <c r="L42" i="33"/>
  <c r="O6" i="33"/>
  <c r="C4" i="33"/>
  <c r="Q39" i="32"/>
  <c r="O39" i="32"/>
  <c r="I39" i="32"/>
  <c r="H39" i="32"/>
  <c r="Q38" i="32"/>
  <c r="O38" i="32"/>
  <c r="I38" i="32"/>
  <c r="H38" i="32"/>
  <c r="Q37" i="32"/>
  <c r="O37" i="32"/>
  <c r="I37" i="32"/>
  <c r="H37" i="32"/>
  <c r="Q36" i="32"/>
  <c r="O36" i="32"/>
  <c r="I36" i="32"/>
  <c r="H36" i="32"/>
  <c r="Q35" i="32"/>
  <c r="O35" i="32"/>
  <c r="I35" i="32"/>
  <c r="H35" i="32"/>
  <c r="Q34" i="32"/>
  <c r="O34" i="32"/>
  <c r="I34" i="32"/>
  <c r="H34" i="32"/>
  <c r="Q33" i="32"/>
  <c r="O33" i="32"/>
  <c r="I33" i="32"/>
  <c r="H33" i="32"/>
  <c r="Q32" i="32"/>
  <c r="O32" i="32"/>
  <c r="I32" i="32"/>
  <c r="H32" i="32"/>
  <c r="Q31" i="32"/>
  <c r="O31" i="32"/>
  <c r="I31" i="32"/>
  <c r="H31" i="32"/>
  <c r="Q30" i="32"/>
  <c r="O30" i="32"/>
  <c r="I30" i="32"/>
  <c r="H30" i="32"/>
  <c r="Q29" i="32"/>
  <c r="O29" i="32"/>
  <c r="I29" i="32"/>
  <c r="H29" i="32"/>
  <c r="Q28" i="32"/>
  <c r="O28" i="32"/>
  <c r="I28" i="32"/>
  <c r="H28" i="32"/>
  <c r="Q27" i="32"/>
  <c r="O27" i="32"/>
  <c r="I27" i="32"/>
  <c r="H27" i="32"/>
  <c r="Q26" i="32"/>
  <c r="O26" i="32"/>
  <c r="I26" i="32"/>
  <c r="H26" i="32"/>
  <c r="Q25" i="32"/>
  <c r="O25" i="32"/>
  <c r="I25" i="32"/>
  <c r="H25" i="32"/>
  <c r="Q24" i="32"/>
  <c r="O24" i="32"/>
  <c r="I24" i="32"/>
  <c r="H24" i="32"/>
  <c r="Q23" i="32"/>
  <c r="O23" i="32"/>
  <c r="I23" i="32"/>
  <c r="H23" i="32"/>
  <c r="Q22" i="32"/>
  <c r="O22" i="32"/>
  <c r="I22" i="32"/>
  <c r="H22" i="32"/>
  <c r="Q21" i="32"/>
  <c r="O21" i="32"/>
  <c r="I21" i="32"/>
  <c r="H21" i="32"/>
  <c r="Q20" i="32"/>
  <c r="O20" i="32"/>
  <c r="I20" i="32"/>
  <c r="H20" i="32"/>
  <c r="Q19" i="32"/>
  <c r="O19" i="32"/>
  <c r="I19" i="32"/>
  <c r="H19" i="32"/>
  <c r="Q18" i="32"/>
  <c r="O18" i="32"/>
  <c r="I18" i="32"/>
  <c r="H18" i="32"/>
  <c r="Q17" i="32"/>
  <c r="O17" i="32"/>
  <c r="I17" i="32"/>
  <c r="H17" i="32"/>
  <c r="Q16" i="32"/>
  <c r="O16" i="32"/>
  <c r="I16" i="32"/>
  <c r="H16" i="32"/>
  <c r="Q15" i="32"/>
  <c r="O15" i="32"/>
  <c r="I15" i="32"/>
  <c r="H15" i="32"/>
  <c r="Q14" i="32"/>
  <c r="O14" i="32"/>
  <c r="I14" i="32"/>
  <c r="H14" i="32"/>
  <c r="Q13" i="32"/>
  <c r="O13" i="32"/>
  <c r="I13" i="32"/>
  <c r="H13" i="32"/>
  <c r="L43" i="32"/>
  <c r="Q12" i="32"/>
  <c r="O12" i="32"/>
  <c r="I12" i="32"/>
  <c r="H12" i="32"/>
  <c r="Q11" i="32"/>
  <c r="O11" i="32"/>
  <c r="I11" i="32"/>
  <c r="H11" i="32"/>
  <c r="Q10" i="32"/>
  <c r="O10" i="32"/>
  <c r="I10" i="32"/>
  <c r="H10" i="32"/>
  <c r="O6" i="32"/>
  <c r="C4" i="32"/>
  <c r="L43" i="31"/>
  <c r="Q39" i="31"/>
  <c r="O39" i="31"/>
  <c r="I39" i="31"/>
  <c r="H39" i="31"/>
  <c r="Q38" i="31"/>
  <c r="O38" i="31"/>
  <c r="I38" i="31"/>
  <c r="H38" i="31"/>
  <c r="Q37" i="31"/>
  <c r="O37" i="31"/>
  <c r="I37" i="31"/>
  <c r="H37" i="31"/>
  <c r="Q36" i="31"/>
  <c r="O36" i="31"/>
  <c r="I36" i="31"/>
  <c r="H36" i="31"/>
  <c r="Q35" i="31"/>
  <c r="O35" i="31"/>
  <c r="I35" i="31"/>
  <c r="H35" i="31"/>
  <c r="Q34" i="31"/>
  <c r="O34" i="31"/>
  <c r="I34" i="31"/>
  <c r="H34" i="31"/>
  <c r="Q33" i="31"/>
  <c r="O33" i="31"/>
  <c r="I33" i="31"/>
  <c r="H33" i="31"/>
  <c r="Q32" i="31"/>
  <c r="O32" i="31"/>
  <c r="I32" i="31"/>
  <c r="H32" i="31"/>
  <c r="Q31" i="31"/>
  <c r="O31" i="31"/>
  <c r="I31" i="31"/>
  <c r="H31" i="31"/>
  <c r="Q30" i="31"/>
  <c r="O30" i="31"/>
  <c r="I30" i="31"/>
  <c r="H30" i="31"/>
  <c r="Q29" i="31"/>
  <c r="O29" i="31"/>
  <c r="I29" i="31"/>
  <c r="H29" i="31"/>
  <c r="Q28" i="31"/>
  <c r="O28" i="31"/>
  <c r="I28" i="31"/>
  <c r="H28" i="31"/>
  <c r="Q27" i="31"/>
  <c r="O27" i="31"/>
  <c r="I27" i="31"/>
  <c r="H27" i="31"/>
  <c r="Q26" i="31"/>
  <c r="O26" i="31"/>
  <c r="I26" i="31"/>
  <c r="H26" i="31"/>
  <c r="Q25" i="31"/>
  <c r="O25" i="31"/>
  <c r="I25" i="31"/>
  <c r="H25" i="31"/>
  <c r="Q24" i="31"/>
  <c r="O24" i="31"/>
  <c r="I24" i="31"/>
  <c r="H24" i="31"/>
  <c r="Q23" i="31"/>
  <c r="O23" i="31"/>
  <c r="I23" i="31"/>
  <c r="H23" i="31"/>
  <c r="Q22" i="31"/>
  <c r="O22" i="31"/>
  <c r="I22" i="31"/>
  <c r="H22" i="31"/>
  <c r="Q21" i="31"/>
  <c r="O21" i="31"/>
  <c r="I21" i="31"/>
  <c r="H21" i="31"/>
  <c r="Q20" i="31"/>
  <c r="O20" i="31"/>
  <c r="I20" i="31"/>
  <c r="H20" i="31"/>
  <c r="Q19" i="31"/>
  <c r="O19" i="31"/>
  <c r="I19" i="31"/>
  <c r="H19" i="31"/>
  <c r="Q18" i="31"/>
  <c r="O18" i="31"/>
  <c r="I18" i="31"/>
  <c r="H18" i="31"/>
  <c r="Q17" i="31"/>
  <c r="O17" i="31"/>
  <c r="I17" i="31"/>
  <c r="H17" i="31"/>
  <c r="Q16" i="31"/>
  <c r="O16" i="31"/>
  <c r="I16" i="31"/>
  <c r="H16" i="31"/>
  <c r="Q15" i="31"/>
  <c r="O15" i="31"/>
  <c r="I15" i="31"/>
  <c r="H15" i="31"/>
  <c r="Q14" i="31"/>
  <c r="O14" i="31"/>
  <c r="I14" i="31"/>
  <c r="H14" i="31"/>
  <c r="Q13" i="31"/>
  <c r="O13" i="31"/>
  <c r="I13" i="31"/>
  <c r="H13" i="31"/>
  <c r="Q12" i="31"/>
  <c r="O12" i="31"/>
  <c r="I12" i="31"/>
  <c r="H12" i="31"/>
  <c r="Q11" i="31"/>
  <c r="O11" i="31"/>
  <c r="I11" i="31"/>
  <c r="H11" i="31"/>
  <c r="Q10" i="31"/>
  <c r="O10" i="31"/>
  <c r="I10" i="31"/>
  <c r="H10" i="31"/>
  <c r="M43" i="31"/>
  <c r="O6" i="31"/>
  <c r="C4" i="31"/>
  <c r="Q39" i="30"/>
  <c r="O39" i="30"/>
  <c r="I39" i="30"/>
  <c r="H39" i="30"/>
  <c r="Q38" i="30"/>
  <c r="O38" i="30"/>
  <c r="I38" i="30"/>
  <c r="H38" i="30"/>
  <c r="Q37" i="30"/>
  <c r="O37" i="30"/>
  <c r="I37" i="30"/>
  <c r="H37" i="30"/>
  <c r="Q36" i="30"/>
  <c r="O36" i="30"/>
  <c r="I36" i="30"/>
  <c r="H36" i="30"/>
  <c r="Q35" i="30"/>
  <c r="O35" i="30"/>
  <c r="I35" i="30"/>
  <c r="H35" i="30"/>
  <c r="Q34" i="30"/>
  <c r="O34" i="30"/>
  <c r="I34" i="30"/>
  <c r="H34" i="30"/>
  <c r="Q33" i="30"/>
  <c r="O33" i="30"/>
  <c r="I33" i="30"/>
  <c r="H33" i="30"/>
  <c r="Q32" i="30"/>
  <c r="O32" i="30"/>
  <c r="I32" i="30"/>
  <c r="H32" i="30"/>
  <c r="Q31" i="30"/>
  <c r="O31" i="30"/>
  <c r="I31" i="30"/>
  <c r="H31" i="30"/>
  <c r="Q30" i="30"/>
  <c r="O30" i="30"/>
  <c r="I30" i="30"/>
  <c r="H30" i="30"/>
  <c r="Q29" i="30"/>
  <c r="O29" i="30"/>
  <c r="I29" i="30"/>
  <c r="H29" i="30"/>
  <c r="Q28" i="30"/>
  <c r="O28" i="30"/>
  <c r="I28" i="30"/>
  <c r="H28" i="30"/>
  <c r="Q27" i="30"/>
  <c r="O27" i="30"/>
  <c r="I27" i="30"/>
  <c r="H27" i="30"/>
  <c r="Q26" i="30"/>
  <c r="O26" i="30"/>
  <c r="I26" i="30"/>
  <c r="H26" i="30"/>
  <c r="Q25" i="30"/>
  <c r="O25" i="30"/>
  <c r="I25" i="30"/>
  <c r="H25" i="30"/>
  <c r="Q24" i="30"/>
  <c r="O24" i="30"/>
  <c r="I24" i="30"/>
  <c r="H24" i="30"/>
  <c r="Q23" i="30"/>
  <c r="O23" i="30"/>
  <c r="I23" i="30"/>
  <c r="H23" i="30"/>
  <c r="Q22" i="30"/>
  <c r="O22" i="30"/>
  <c r="I22" i="30"/>
  <c r="H22" i="30"/>
  <c r="Q21" i="30"/>
  <c r="O21" i="30"/>
  <c r="I21" i="30"/>
  <c r="H21" i="30"/>
  <c r="Q20" i="30"/>
  <c r="O20" i="30"/>
  <c r="I20" i="30"/>
  <c r="H20" i="30"/>
  <c r="Q19" i="30"/>
  <c r="O19" i="30"/>
  <c r="I19" i="30"/>
  <c r="H19" i="30"/>
  <c r="Q18" i="30"/>
  <c r="O18" i="30"/>
  <c r="I18" i="30"/>
  <c r="H18" i="30"/>
  <c r="Q17" i="30"/>
  <c r="O17" i="30"/>
  <c r="I17" i="30"/>
  <c r="H17" i="30"/>
  <c r="Q16" i="30"/>
  <c r="O16" i="30"/>
  <c r="I16" i="30"/>
  <c r="H16" i="30"/>
  <c r="Q15" i="30"/>
  <c r="O15" i="30"/>
  <c r="I15" i="30"/>
  <c r="H15" i="30"/>
  <c r="Q14" i="30"/>
  <c r="O14" i="30"/>
  <c r="I14" i="30"/>
  <c r="H14" i="30"/>
  <c r="Q13" i="30"/>
  <c r="O13" i="30"/>
  <c r="I13" i="30"/>
  <c r="H13" i="30"/>
  <c r="Q12" i="30"/>
  <c r="O12" i="30"/>
  <c r="I12" i="30"/>
  <c r="H12" i="30"/>
  <c r="Q11" i="30"/>
  <c r="O11" i="30"/>
  <c r="I11" i="30"/>
  <c r="H11" i="30"/>
  <c r="Q10" i="30"/>
  <c r="O10" i="30"/>
  <c r="I10" i="30"/>
  <c r="H10" i="30"/>
  <c r="O6" i="30"/>
  <c r="C4" i="30"/>
  <c r="Q39" i="29"/>
  <c r="O39" i="29"/>
  <c r="I39" i="29"/>
  <c r="H39" i="29"/>
  <c r="Q38" i="29"/>
  <c r="O38" i="29"/>
  <c r="I38" i="29"/>
  <c r="H38" i="29"/>
  <c r="Q37" i="29"/>
  <c r="O37" i="29"/>
  <c r="I37" i="29"/>
  <c r="H37" i="29"/>
  <c r="Q36" i="29"/>
  <c r="O36" i="29"/>
  <c r="I36" i="29"/>
  <c r="H36" i="29"/>
  <c r="Q35" i="29"/>
  <c r="O35" i="29"/>
  <c r="I35" i="29"/>
  <c r="H35" i="29"/>
  <c r="Q34" i="29"/>
  <c r="O34" i="29"/>
  <c r="I34" i="29"/>
  <c r="H34" i="29"/>
  <c r="Q33" i="29"/>
  <c r="O33" i="29"/>
  <c r="I33" i="29"/>
  <c r="H33" i="29"/>
  <c r="Q32" i="29"/>
  <c r="O32" i="29"/>
  <c r="I32" i="29"/>
  <c r="H32" i="29"/>
  <c r="Q31" i="29"/>
  <c r="O31" i="29"/>
  <c r="I31" i="29"/>
  <c r="H31" i="29"/>
  <c r="Q30" i="29"/>
  <c r="O30" i="29"/>
  <c r="I30" i="29"/>
  <c r="H30" i="29"/>
  <c r="Q29" i="29"/>
  <c r="O29" i="29"/>
  <c r="I29" i="29"/>
  <c r="H29" i="29"/>
  <c r="Q28" i="29"/>
  <c r="O28" i="29"/>
  <c r="I28" i="29"/>
  <c r="H28" i="29"/>
  <c r="Q27" i="29"/>
  <c r="O27" i="29"/>
  <c r="I27" i="29"/>
  <c r="H27" i="29"/>
  <c r="Q26" i="29"/>
  <c r="O26" i="29"/>
  <c r="I26" i="29"/>
  <c r="H26" i="29"/>
  <c r="Q25" i="29"/>
  <c r="O25" i="29"/>
  <c r="I25" i="29"/>
  <c r="H25" i="29"/>
  <c r="Q24" i="29"/>
  <c r="O24" i="29"/>
  <c r="I24" i="29"/>
  <c r="H24" i="29"/>
  <c r="Q23" i="29"/>
  <c r="O23" i="29"/>
  <c r="I23" i="29"/>
  <c r="H23" i="29"/>
  <c r="Q22" i="29"/>
  <c r="O22" i="29"/>
  <c r="I22" i="29"/>
  <c r="H22" i="29"/>
  <c r="Q21" i="29"/>
  <c r="O21" i="29"/>
  <c r="I21" i="29"/>
  <c r="H21" i="29"/>
  <c r="Q20" i="29"/>
  <c r="O20" i="29"/>
  <c r="I20" i="29"/>
  <c r="H20" i="29"/>
  <c r="Q19" i="29"/>
  <c r="O19" i="29"/>
  <c r="I19" i="29"/>
  <c r="H19" i="29"/>
  <c r="Q18" i="29"/>
  <c r="O18" i="29"/>
  <c r="I18" i="29"/>
  <c r="H18" i="29"/>
  <c r="Q17" i="29"/>
  <c r="O17" i="29"/>
  <c r="I17" i="29"/>
  <c r="H17" i="29"/>
  <c r="Q16" i="29"/>
  <c r="O16" i="29"/>
  <c r="I16" i="29"/>
  <c r="H16" i="29"/>
  <c r="L42" i="29"/>
  <c r="Q15" i="29"/>
  <c r="O15" i="29"/>
  <c r="I15" i="29"/>
  <c r="H15" i="29"/>
  <c r="Q14" i="29"/>
  <c r="O14" i="29"/>
  <c r="I14" i="29"/>
  <c r="H14" i="29"/>
  <c r="Q13" i="29"/>
  <c r="O13" i="29"/>
  <c r="I13" i="29"/>
  <c r="H13" i="29"/>
  <c r="Q12" i="29"/>
  <c r="O12" i="29"/>
  <c r="I12" i="29"/>
  <c r="H12" i="29"/>
  <c r="Q11" i="29"/>
  <c r="O11" i="29"/>
  <c r="I11" i="29"/>
  <c r="H11" i="29"/>
  <c r="M43" i="29"/>
  <c r="Q10" i="29"/>
  <c r="O10" i="29"/>
  <c r="I10" i="29"/>
  <c r="H10" i="29"/>
  <c r="M42" i="29"/>
  <c r="O6" i="29"/>
  <c r="C4" i="29"/>
  <c r="Q39" i="28"/>
  <c r="O39" i="28"/>
  <c r="I39" i="28"/>
  <c r="H39" i="28"/>
  <c r="Q38" i="28"/>
  <c r="O38" i="28"/>
  <c r="I38" i="28"/>
  <c r="H38" i="28"/>
  <c r="Q37" i="28"/>
  <c r="O37" i="28"/>
  <c r="I37" i="28"/>
  <c r="H37" i="28"/>
  <c r="Q36" i="28"/>
  <c r="O36" i="28"/>
  <c r="I36" i="28"/>
  <c r="H36" i="28"/>
  <c r="Q35" i="28"/>
  <c r="O35" i="28"/>
  <c r="I35" i="28"/>
  <c r="H35" i="28"/>
  <c r="Q34" i="28"/>
  <c r="O34" i="28"/>
  <c r="I34" i="28"/>
  <c r="H34" i="28"/>
  <c r="Q33" i="28"/>
  <c r="O33" i="28"/>
  <c r="I33" i="28"/>
  <c r="H33" i="28"/>
  <c r="Q32" i="28"/>
  <c r="O32" i="28"/>
  <c r="I32" i="28"/>
  <c r="H32" i="28"/>
  <c r="Q31" i="28"/>
  <c r="O31" i="28"/>
  <c r="I31" i="28"/>
  <c r="H31" i="28"/>
  <c r="Q30" i="28"/>
  <c r="O30" i="28"/>
  <c r="I30" i="28"/>
  <c r="H30" i="28"/>
  <c r="Q29" i="28"/>
  <c r="O29" i="28"/>
  <c r="I29" i="28"/>
  <c r="H29" i="28"/>
  <c r="Q28" i="28"/>
  <c r="O28" i="28"/>
  <c r="I28" i="28"/>
  <c r="H28" i="28"/>
  <c r="Q27" i="28"/>
  <c r="O27" i="28"/>
  <c r="I27" i="28"/>
  <c r="H27" i="28"/>
  <c r="Q26" i="28"/>
  <c r="O26" i="28"/>
  <c r="I26" i="28"/>
  <c r="H26" i="28"/>
  <c r="Q25" i="28"/>
  <c r="O25" i="28"/>
  <c r="I25" i="28"/>
  <c r="H25" i="28"/>
  <c r="Q24" i="28"/>
  <c r="O24" i="28"/>
  <c r="I24" i="28"/>
  <c r="H24" i="28"/>
  <c r="Q23" i="28"/>
  <c r="O23" i="28"/>
  <c r="I23" i="28"/>
  <c r="H23" i="28"/>
  <c r="Q22" i="28"/>
  <c r="O22" i="28"/>
  <c r="I22" i="28"/>
  <c r="H22" i="28"/>
  <c r="Q21" i="28"/>
  <c r="O21" i="28"/>
  <c r="I21" i="28"/>
  <c r="H21" i="28"/>
  <c r="M43" i="28"/>
  <c r="Q20" i="28"/>
  <c r="O20" i="28"/>
  <c r="I20" i="28"/>
  <c r="H20" i="28"/>
  <c r="Q19" i="28"/>
  <c r="O19" i="28"/>
  <c r="H19" i="28"/>
  <c r="Q18" i="28"/>
  <c r="O18" i="28"/>
  <c r="H18" i="28"/>
  <c r="Q17" i="28"/>
  <c r="O17" i="28"/>
  <c r="H17" i="28"/>
  <c r="Q16" i="28"/>
  <c r="O16" i="28"/>
  <c r="H16" i="28"/>
  <c r="Q15" i="28"/>
  <c r="O15" i="28"/>
  <c r="H15" i="28"/>
  <c r="Q14" i="28"/>
  <c r="O14" i="28"/>
  <c r="H14" i="28"/>
  <c r="Q13" i="28"/>
  <c r="O13" i="28"/>
  <c r="H13" i="28"/>
  <c r="Q12" i="28"/>
  <c r="O12" i="28"/>
  <c r="H12" i="28"/>
  <c r="Q11" i="28"/>
  <c r="O11" i="28"/>
  <c r="H11" i="28"/>
  <c r="L42" i="28"/>
  <c r="Q10" i="28"/>
  <c r="O10" i="28"/>
  <c r="H10" i="28"/>
  <c r="O6" i="28"/>
  <c r="I14" i="28" s="1"/>
  <c r="C4" i="28"/>
  <c r="Q39" i="27"/>
  <c r="O39" i="27"/>
  <c r="I39" i="27"/>
  <c r="H39" i="27"/>
  <c r="Q38" i="27"/>
  <c r="O38" i="27"/>
  <c r="I38" i="27"/>
  <c r="H38" i="27"/>
  <c r="Q37" i="27"/>
  <c r="O37" i="27"/>
  <c r="I37" i="27"/>
  <c r="H37" i="27"/>
  <c r="Q36" i="27"/>
  <c r="O36" i="27"/>
  <c r="I36" i="27"/>
  <c r="H36" i="27"/>
  <c r="Q35" i="27"/>
  <c r="O35" i="27"/>
  <c r="I35" i="27"/>
  <c r="H35" i="27"/>
  <c r="Q34" i="27"/>
  <c r="O34" i="27"/>
  <c r="I34" i="27"/>
  <c r="H34" i="27"/>
  <c r="Q33" i="27"/>
  <c r="O33" i="27"/>
  <c r="I33" i="27"/>
  <c r="H33" i="27"/>
  <c r="Q32" i="27"/>
  <c r="O32" i="27"/>
  <c r="I32" i="27"/>
  <c r="H32" i="27"/>
  <c r="Q31" i="27"/>
  <c r="O31" i="27"/>
  <c r="I31" i="27"/>
  <c r="H31" i="27"/>
  <c r="Q30" i="27"/>
  <c r="O30" i="27"/>
  <c r="I30" i="27"/>
  <c r="H30" i="27"/>
  <c r="Q29" i="27"/>
  <c r="O29" i="27"/>
  <c r="I29" i="27"/>
  <c r="H29" i="27"/>
  <c r="Q28" i="27"/>
  <c r="O28" i="27"/>
  <c r="I28" i="27"/>
  <c r="H28" i="27"/>
  <c r="Q27" i="27"/>
  <c r="O27" i="27"/>
  <c r="I27" i="27"/>
  <c r="H27" i="27"/>
  <c r="Q26" i="27"/>
  <c r="O26" i="27"/>
  <c r="I26" i="27"/>
  <c r="H26" i="27"/>
  <c r="Q25" i="27"/>
  <c r="O25" i="27"/>
  <c r="I25" i="27"/>
  <c r="H25" i="27"/>
  <c r="Q24" i="27"/>
  <c r="O24" i="27"/>
  <c r="I24" i="27"/>
  <c r="H24" i="27"/>
  <c r="Q23" i="27"/>
  <c r="O23" i="27"/>
  <c r="I23" i="27"/>
  <c r="H23" i="27"/>
  <c r="Q22" i="27"/>
  <c r="O22" i="27"/>
  <c r="I22" i="27"/>
  <c r="H22" i="27"/>
  <c r="Q21" i="27"/>
  <c r="O21" i="27"/>
  <c r="I21" i="27"/>
  <c r="H21" i="27"/>
  <c r="M43" i="27"/>
  <c r="Q20" i="27"/>
  <c r="O20" i="27"/>
  <c r="I20" i="27"/>
  <c r="H20" i="27"/>
  <c r="Q19" i="27"/>
  <c r="O19" i="27"/>
  <c r="H19" i="27"/>
  <c r="Q18" i="27"/>
  <c r="O18" i="27"/>
  <c r="H18" i="27"/>
  <c r="Q17" i="27"/>
  <c r="O17" i="27"/>
  <c r="H17" i="27"/>
  <c r="Q16" i="27"/>
  <c r="O16" i="27"/>
  <c r="H16" i="27"/>
  <c r="Q15" i="27"/>
  <c r="O15" i="27"/>
  <c r="H15" i="27"/>
  <c r="Q14" i="27"/>
  <c r="O14" i="27"/>
  <c r="H14" i="27"/>
  <c r="Q13" i="27"/>
  <c r="O13" i="27"/>
  <c r="H13" i="27"/>
  <c r="Q12" i="27"/>
  <c r="O12" i="27"/>
  <c r="H12" i="27"/>
  <c r="Q11" i="27"/>
  <c r="O11" i="27"/>
  <c r="H11" i="27"/>
  <c r="L43" i="27"/>
  <c r="Q10" i="27"/>
  <c r="O10" i="27"/>
  <c r="H10" i="27"/>
  <c r="O6" i="27"/>
  <c r="I19" i="27" s="1"/>
  <c r="C4" i="27"/>
  <c r="K43" i="26"/>
  <c r="Q39" i="26"/>
  <c r="O39" i="26"/>
  <c r="I39" i="26"/>
  <c r="H39" i="26"/>
  <c r="Q38" i="26"/>
  <c r="O38" i="26"/>
  <c r="I38" i="26"/>
  <c r="H38" i="26"/>
  <c r="Q37" i="26"/>
  <c r="O37" i="26"/>
  <c r="I37" i="26"/>
  <c r="H37" i="26"/>
  <c r="Q36" i="26"/>
  <c r="O36" i="26"/>
  <c r="I36" i="26"/>
  <c r="H36" i="26"/>
  <c r="Q35" i="26"/>
  <c r="O35" i="26"/>
  <c r="I35" i="26"/>
  <c r="H35" i="26"/>
  <c r="Q34" i="26"/>
  <c r="O34" i="26"/>
  <c r="I34" i="26"/>
  <c r="H34" i="26"/>
  <c r="Q33" i="26"/>
  <c r="O33" i="26"/>
  <c r="I33" i="26"/>
  <c r="H33" i="26"/>
  <c r="Q32" i="26"/>
  <c r="O32" i="26"/>
  <c r="I32" i="26"/>
  <c r="H32" i="26"/>
  <c r="Q31" i="26"/>
  <c r="O31" i="26"/>
  <c r="I31" i="26"/>
  <c r="H31" i="26"/>
  <c r="Q30" i="26"/>
  <c r="O30" i="26"/>
  <c r="I30" i="26"/>
  <c r="H30" i="26"/>
  <c r="Q29" i="26"/>
  <c r="O29" i="26"/>
  <c r="I29" i="26"/>
  <c r="H29" i="26"/>
  <c r="Q28" i="26"/>
  <c r="O28" i="26"/>
  <c r="I28" i="26"/>
  <c r="H28" i="26"/>
  <c r="Q27" i="26"/>
  <c r="O27" i="26"/>
  <c r="I27" i="26"/>
  <c r="H27" i="26"/>
  <c r="Q26" i="26"/>
  <c r="O26" i="26"/>
  <c r="I26" i="26"/>
  <c r="H26" i="26"/>
  <c r="Q25" i="26"/>
  <c r="O25" i="26"/>
  <c r="I25" i="26"/>
  <c r="H25" i="26"/>
  <c r="Q24" i="26"/>
  <c r="O24" i="26"/>
  <c r="I24" i="26"/>
  <c r="H24" i="26"/>
  <c r="Q23" i="26"/>
  <c r="O23" i="26"/>
  <c r="I23" i="26"/>
  <c r="H23" i="26"/>
  <c r="Q22" i="26"/>
  <c r="O22" i="26"/>
  <c r="I22" i="26"/>
  <c r="H22" i="26"/>
  <c r="Q21" i="26"/>
  <c r="O21" i="26"/>
  <c r="I21" i="26"/>
  <c r="H21" i="26"/>
  <c r="Q20" i="26"/>
  <c r="O20" i="26"/>
  <c r="I20" i="26"/>
  <c r="H20" i="26"/>
  <c r="Q19" i="26"/>
  <c r="O19" i="26"/>
  <c r="H19" i="26"/>
  <c r="Q18" i="26"/>
  <c r="O18" i="26"/>
  <c r="H18" i="26"/>
  <c r="Q17" i="26"/>
  <c r="O17" i="26"/>
  <c r="H17" i="26"/>
  <c r="Q16" i="26"/>
  <c r="O16" i="26"/>
  <c r="H16" i="26"/>
  <c r="Q15" i="26"/>
  <c r="O15" i="26"/>
  <c r="H15" i="26"/>
  <c r="Q14" i="26"/>
  <c r="O14" i="26"/>
  <c r="H14" i="26"/>
  <c r="Q13" i="26"/>
  <c r="O13" i="26"/>
  <c r="H13" i="26"/>
  <c r="Q12" i="26"/>
  <c r="O12" i="26"/>
  <c r="H12" i="26"/>
  <c r="Q11" i="26"/>
  <c r="O11" i="26"/>
  <c r="H11" i="26"/>
  <c r="L42" i="26"/>
  <c r="Q10" i="26"/>
  <c r="O10" i="26"/>
  <c r="H10" i="26"/>
  <c r="O6" i="26"/>
  <c r="I14" i="26" s="1"/>
  <c r="C4" i="26"/>
  <c r="L43" i="25"/>
  <c r="Q39" i="25"/>
  <c r="O39" i="25"/>
  <c r="I39" i="25"/>
  <c r="H39" i="25"/>
  <c r="Q38" i="25"/>
  <c r="O38" i="25"/>
  <c r="I38" i="25"/>
  <c r="H38" i="25"/>
  <c r="Q37" i="25"/>
  <c r="O37" i="25"/>
  <c r="I37" i="25"/>
  <c r="H37" i="25"/>
  <c r="Q36" i="25"/>
  <c r="O36" i="25"/>
  <c r="I36" i="25"/>
  <c r="H36" i="25"/>
  <c r="Q35" i="25"/>
  <c r="O35" i="25"/>
  <c r="I35" i="25"/>
  <c r="H35" i="25"/>
  <c r="Q34" i="25"/>
  <c r="O34" i="25"/>
  <c r="I34" i="25"/>
  <c r="H34" i="25"/>
  <c r="Q33" i="25"/>
  <c r="O33" i="25"/>
  <c r="I33" i="25"/>
  <c r="H33" i="25"/>
  <c r="Q32" i="25"/>
  <c r="O32" i="25"/>
  <c r="I32" i="25"/>
  <c r="H32" i="25"/>
  <c r="Q31" i="25"/>
  <c r="O31" i="25"/>
  <c r="I31" i="25"/>
  <c r="H31" i="25"/>
  <c r="Q30" i="25"/>
  <c r="O30" i="25"/>
  <c r="I30" i="25"/>
  <c r="H30" i="25"/>
  <c r="Q29" i="25"/>
  <c r="O29" i="25"/>
  <c r="I29" i="25"/>
  <c r="H29" i="25"/>
  <c r="Q28" i="25"/>
  <c r="O28" i="25"/>
  <c r="I28" i="25"/>
  <c r="H28" i="25"/>
  <c r="Q27" i="25"/>
  <c r="O27" i="25"/>
  <c r="I27" i="25"/>
  <c r="H27" i="25"/>
  <c r="Q26" i="25"/>
  <c r="O26" i="25"/>
  <c r="I26" i="25"/>
  <c r="H26" i="25"/>
  <c r="Q25" i="25"/>
  <c r="O25" i="25"/>
  <c r="I25" i="25"/>
  <c r="H25" i="25"/>
  <c r="Q24" i="25"/>
  <c r="O24" i="25"/>
  <c r="I24" i="25"/>
  <c r="H24" i="25"/>
  <c r="Q23" i="25"/>
  <c r="O23" i="25"/>
  <c r="I23" i="25"/>
  <c r="H23" i="25"/>
  <c r="Q22" i="25"/>
  <c r="O22" i="25"/>
  <c r="I22" i="25"/>
  <c r="H22" i="25"/>
  <c r="Q21" i="25"/>
  <c r="O21" i="25"/>
  <c r="I21" i="25"/>
  <c r="H21" i="25"/>
  <c r="Q20" i="25"/>
  <c r="O20" i="25"/>
  <c r="I20" i="25"/>
  <c r="H20" i="25"/>
  <c r="Q19" i="25"/>
  <c r="O19" i="25"/>
  <c r="H19" i="25"/>
  <c r="Q18" i="25"/>
  <c r="O18" i="25"/>
  <c r="H18" i="25"/>
  <c r="Q17" i="25"/>
  <c r="O17" i="25"/>
  <c r="H17" i="25"/>
  <c r="Q16" i="25"/>
  <c r="O16" i="25"/>
  <c r="H16" i="25"/>
  <c r="Q15" i="25"/>
  <c r="O15" i="25"/>
  <c r="H15" i="25"/>
  <c r="Q14" i="25"/>
  <c r="O14" i="25"/>
  <c r="H14" i="25"/>
  <c r="Q13" i="25"/>
  <c r="O13" i="25"/>
  <c r="H13" i="25"/>
  <c r="Q12" i="25"/>
  <c r="O12" i="25"/>
  <c r="H12" i="25"/>
  <c r="Q11" i="25"/>
  <c r="O11" i="25"/>
  <c r="H11" i="25"/>
  <c r="M43" i="25"/>
  <c r="Q10" i="25"/>
  <c r="O10" i="25"/>
  <c r="H10" i="25"/>
  <c r="O6" i="25"/>
  <c r="I11" i="25" s="1"/>
  <c r="C4" i="25"/>
  <c r="Q39" i="21"/>
  <c r="O39" i="21"/>
  <c r="I39" i="21"/>
  <c r="H39" i="21"/>
  <c r="Q38" i="21"/>
  <c r="O38" i="21"/>
  <c r="I38" i="21"/>
  <c r="H38" i="21"/>
  <c r="Q37" i="21"/>
  <c r="O37" i="21"/>
  <c r="I37" i="21"/>
  <c r="H37" i="21"/>
  <c r="Q36" i="21"/>
  <c r="O36" i="21"/>
  <c r="I36" i="21"/>
  <c r="H36" i="21"/>
  <c r="Q35" i="21"/>
  <c r="O35" i="21"/>
  <c r="I35" i="21"/>
  <c r="H35" i="21"/>
  <c r="Q34" i="21"/>
  <c r="O34" i="21"/>
  <c r="I34" i="21"/>
  <c r="H34" i="21"/>
  <c r="Q33" i="21"/>
  <c r="O33" i="21"/>
  <c r="I33" i="21"/>
  <c r="H33" i="21"/>
  <c r="Q32" i="21"/>
  <c r="O32" i="21"/>
  <c r="I32" i="21"/>
  <c r="H32" i="21"/>
  <c r="Q31" i="21"/>
  <c r="O31" i="21"/>
  <c r="I31" i="21"/>
  <c r="H31" i="21"/>
  <c r="Q30" i="21"/>
  <c r="O30" i="21"/>
  <c r="I30" i="21"/>
  <c r="H30" i="21"/>
  <c r="Q29" i="21"/>
  <c r="O29" i="21"/>
  <c r="I29" i="21"/>
  <c r="H29" i="21"/>
  <c r="Q28" i="21"/>
  <c r="O28" i="21"/>
  <c r="I28" i="21"/>
  <c r="H28" i="21"/>
  <c r="Q27" i="21"/>
  <c r="O27" i="21"/>
  <c r="I27" i="21"/>
  <c r="H27" i="21"/>
  <c r="Q26" i="21"/>
  <c r="O26" i="21"/>
  <c r="I26" i="21"/>
  <c r="H26" i="21"/>
  <c r="Q25" i="21"/>
  <c r="O25" i="21"/>
  <c r="I25" i="21"/>
  <c r="H25" i="21"/>
  <c r="Q24" i="21"/>
  <c r="O24" i="21"/>
  <c r="I24" i="21"/>
  <c r="H24" i="21"/>
  <c r="Q23" i="21"/>
  <c r="O23" i="21"/>
  <c r="I23" i="21"/>
  <c r="H23" i="21"/>
  <c r="Q22" i="21"/>
  <c r="O22" i="21"/>
  <c r="I22" i="21"/>
  <c r="H22" i="21"/>
  <c r="Q21" i="21"/>
  <c r="O21" i="21"/>
  <c r="I21" i="21"/>
  <c r="H21" i="21"/>
  <c r="Q20" i="21"/>
  <c r="O20" i="21"/>
  <c r="I20" i="21"/>
  <c r="H20" i="21"/>
  <c r="Q19" i="21"/>
  <c r="O19" i="21"/>
  <c r="H19" i="21"/>
  <c r="Q18" i="21"/>
  <c r="O18" i="21"/>
  <c r="H18" i="21"/>
  <c r="Q17" i="21"/>
  <c r="O17" i="21"/>
  <c r="H17" i="21"/>
  <c r="Q16" i="21"/>
  <c r="O16" i="21"/>
  <c r="H16" i="21"/>
  <c r="Q15" i="21"/>
  <c r="O15" i="21"/>
  <c r="H15" i="21"/>
  <c r="Q14" i="21"/>
  <c r="O14" i="21"/>
  <c r="H14" i="21"/>
  <c r="Q13" i="21"/>
  <c r="O13" i="21"/>
  <c r="H13" i="21"/>
  <c r="Q12" i="21"/>
  <c r="O12" i="21"/>
  <c r="H12" i="21"/>
  <c r="Q11" i="21"/>
  <c r="O11" i="21"/>
  <c r="H11" i="21"/>
  <c r="M43" i="21"/>
  <c r="Q10" i="21"/>
  <c r="O10" i="21"/>
  <c r="H10" i="21"/>
  <c r="L43" i="21"/>
  <c r="I19" i="21"/>
  <c r="C4" i="21"/>
  <c r="G12" i="2"/>
  <c r="M12" i="2"/>
  <c r="H12" i="2" l="1"/>
  <c r="K43" i="21"/>
  <c r="L43" i="26"/>
  <c r="L42" i="27"/>
  <c r="M43" i="34"/>
  <c r="L42" i="35"/>
  <c r="M43" i="30"/>
  <c r="K43" i="31"/>
  <c r="M42" i="32"/>
  <c r="L43" i="35"/>
  <c r="M43" i="36"/>
  <c r="M43" i="37"/>
  <c r="L42" i="34"/>
  <c r="K43" i="25"/>
  <c r="M42" i="26"/>
  <c r="K43" i="32"/>
  <c r="M43" i="32"/>
  <c r="M43" i="26"/>
  <c r="K43" i="27"/>
  <c r="K42" i="28"/>
  <c r="K42" i="29"/>
  <c r="K43" i="29"/>
  <c r="K42" i="33"/>
  <c r="L43" i="29"/>
  <c r="L43" i="33"/>
  <c r="M42" i="21"/>
  <c r="M43" i="33"/>
  <c r="K42" i="34"/>
  <c r="K42" i="38"/>
  <c r="L42" i="38"/>
  <c r="M42" i="38"/>
  <c r="K43" i="38"/>
  <c r="L43" i="38"/>
  <c r="L42" i="37"/>
  <c r="M42" i="37"/>
  <c r="K43" i="37"/>
  <c r="L43" i="37"/>
  <c r="K42" i="36"/>
  <c r="L42" i="36"/>
  <c r="M42" i="36"/>
  <c r="K43" i="36"/>
  <c r="L43" i="36"/>
  <c r="K42" i="35"/>
  <c r="M42" i="35"/>
  <c r="K43" i="35"/>
  <c r="M42" i="34"/>
  <c r="K43" i="34"/>
  <c r="L43" i="34"/>
  <c r="M42" i="33"/>
  <c r="K43" i="33"/>
  <c r="K42" i="32"/>
  <c r="L42" i="32"/>
  <c r="K42" i="31"/>
  <c r="L42" i="31"/>
  <c r="M42" i="31"/>
  <c r="K42" i="30"/>
  <c r="L42" i="30"/>
  <c r="M42" i="30"/>
  <c r="K43" i="30"/>
  <c r="L43" i="30"/>
  <c r="M42" i="28"/>
  <c r="K43" i="28"/>
  <c r="L43" i="28"/>
  <c r="I16" i="28"/>
  <c r="I13" i="28"/>
  <c r="I10" i="28"/>
  <c r="I18" i="28"/>
  <c r="I15" i="28"/>
  <c r="I12" i="28"/>
  <c r="I17" i="28"/>
  <c r="I11" i="28"/>
  <c r="I19" i="28"/>
  <c r="I13" i="27"/>
  <c r="I10" i="27"/>
  <c r="I18" i="27"/>
  <c r="I15" i="27"/>
  <c r="I12" i="27"/>
  <c r="I17" i="27"/>
  <c r="I11" i="27"/>
  <c r="I14" i="27"/>
  <c r="K42" i="27"/>
  <c r="I16" i="27"/>
  <c r="M42" i="27"/>
  <c r="I19" i="26"/>
  <c r="I16" i="26"/>
  <c r="I13" i="26"/>
  <c r="I10" i="26"/>
  <c r="I18" i="26"/>
  <c r="I15" i="26"/>
  <c r="I12" i="26"/>
  <c r="I17" i="26"/>
  <c r="I11" i="26"/>
  <c r="K42" i="26"/>
  <c r="I16" i="25"/>
  <c r="I13" i="25"/>
  <c r="I10" i="25"/>
  <c r="I18" i="25"/>
  <c r="I15" i="25"/>
  <c r="I12" i="25"/>
  <c r="I17" i="25"/>
  <c r="I14" i="25"/>
  <c r="K42" i="25"/>
  <c r="I19" i="25"/>
  <c r="L42" i="25"/>
  <c r="M42" i="25"/>
  <c r="I16" i="21"/>
  <c r="I13" i="21"/>
  <c r="I10" i="21"/>
  <c r="I18" i="21"/>
  <c r="I15" i="21"/>
  <c r="I12" i="21"/>
  <c r="I17" i="21"/>
  <c r="I14" i="21"/>
  <c r="K42" i="21"/>
  <c r="L42" i="21"/>
  <c r="I11" i="2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H10" i="1"/>
  <c r="K12" i="2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C4" i="1"/>
  <c r="Q10" i="1"/>
  <c r="K16" i="2"/>
  <c r="M16" i="2"/>
  <c r="O19" i="2"/>
  <c r="M23" i="2"/>
  <c r="K13" i="2"/>
  <c r="G16" i="2"/>
  <c r="N21" i="2"/>
  <c r="O26" i="2"/>
  <c r="K19" i="2"/>
  <c r="G17" i="2"/>
  <c r="N16" i="2"/>
  <c r="K15" i="2"/>
  <c r="J25" i="2"/>
  <c r="J23" i="2"/>
  <c r="M26" i="2"/>
  <c r="L18" i="2"/>
  <c r="G26" i="2"/>
  <c r="L15" i="2"/>
  <c r="O18" i="2"/>
  <c r="J19" i="2"/>
  <c r="N19" i="2"/>
  <c r="N14" i="2"/>
  <c r="O24" i="2"/>
  <c r="M20" i="2"/>
  <c r="G13" i="2"/>
  <c r="G20" i="2"/>
  <c r="K26" i="2"/>
  <c r="K20" i="2"/>
  <c r="L21" i="2"/>
  <c r="O13" i="2"/>
  <c r="L16" i="2"/>
  <c r="L23" i="2"/>
  <c r="G19" i="2"/>
  <c r="M22" i="2"/>
  <c r="L14" i="2"/>
  <c r="M15" i="2"/>
  <c r="N15" i="2"/>
  <c r="O25" i="2"/>
  <c r="L26" i="2"/>
  <c r="O14" i="2"/>
  <c r="K21" i="2"/>
  <c r="L25" i="2"/>
  <c r="M18" i="2"/>
  <c r="M14" i="2"/>
  <c r="O21" i="2"/>
  <c r="N25" i="2"/>
  <c r="N26" i="2"/>
  <c r="O17" i="2"/>
  <c r="L19" i="2"/>
  <c r="L24" i="2"/>
  <c r="J14" i="2"/>
  <c r="O22" i="2"/>
  <c r="K14" i="2"/>
  <c r="G25" i="2"/>
  <c r="G18" i="2"/>
  <c r="M24" i="2"/>
  <c r="J15" i="2"/>
  <c r="M19" i="2"/>
  <c r="N23" i="2"/>
  <c r="G21" i="2"/>
  <c r="N18" i="2"/>
  <c r="K24" i="2"/>
  <c r="L20" i="2"/>
  <c r="N24" i="2"/>
  <c r="G23" i="2"/>
  <c r="N22" i="2"/>
  <c r="O20" i="2"/>
  <c r="O16" i="2"/>
  <c r="J26" i="2"/>
  <c r="J16" i="2"/>
  <c r="J22" i="2"/>
  <c r="O15" i="2"/>
  <c r="M17" i="2"/>
  <c r="J13" i="2"/>
  <c r="G24" i="2"/>
  <c r="M25" i="2"/>
  <c r="K25" i="2"/>
  <c r="N13" i="2"/>
  <c r="J20" i="2"/>
  <c r="N20" i="2"/>
  <c r="J18" i="2"/>
  <c r="M13" i="2"/>
  <c r="G15" i="2"/>
  <c r="G22" i="2"/>
  <c r="J21" i="2"/>
  <c r="K17" i="2"/>
  <c r="K18" i="2"/>
  <c r="G14" i="2"/>
  <c r="O23" i="2"/>
  <c r="L13" i="2"/>
  <c r="L22" i="2"/>
  <c r="L17" i="2"/>
  <c r="J17" i="2"/>
  <c r="K22" i="2"/>
  <c r="J24" i="2"/>
  <c r="M21" i="2"/>
  <c r="K23" i="2"/>
  <c r="N17" i="2"/>
  <c r="I12" i="2" l="1"/>
  <c r="H19" i="2"/>
  <c r="I19" i="2" s="1"/>
  <c r="H18" i="2"/>
  <c r="I18" i="2" s="1"/>
  <c r="H25" i="2"/>
  <c r="I25" i="2" s="1"/>
  <c r="H17" i="2"/>
  <c r="I17" i="2" s="1"/>
  <c r="H24" i="2"/>
  <c r="I24" i="2" s="1"/>
  <c r="H16" i="2"/>
  <c r="I16" i="2" s="1"/>
  <c r="H20" i="2"/>
  <c r="I20" i="2" s="1"/>
  <c r="H23" i="2"/>
  <c r="I23" i="2" s="1"/>
  <c r="H15" i="2"/>
  <c r="I15" i="2" s="1"/>
  <c r="H26" i="2"/>
  <c r="I26" i="2" s="1"/>
  <c r="H22" i="2"/>
  <c r="I22" i="2" s="1"/>
  <c r="H14" i="2"/>
  <c r="I14" i="2" s="1"/>
  <c r="H21" i="2"/>
  <c r="I21" i="2" s="1"/>
  <c r="H13" i="2"/>
  <c r="I13" i="2" s="1"/>
  <c r="O6" i="1"/>
  <c r="I18" i="1" l="1"/>
  <c r="I19" i="1"/>
  <c r="I12" i="1"/>
  <c r="I15" i="1"/>
  <c r="I13" i="1"/>
  <c r="I16" i="1"/>
  <c r="I10" i="1"/>
  <c r="I14" i="1"/>
  <c r="I11" i="1"/>
  <c r="I17" i="1"/>
  <c r="M43" i="1"/>
  <c r="M42" i="1"/>
  <c r="O12" i="2"/>
  <c r="N12" i="2"/>
  <c r="L12" i="2"/>
  <c r="L42" i="1" l="1"/>
  <c r="L43" i="1"/>
  <c r="K43" i="1"/>
  <c r="K42" i="1"/>
  <c r="J12" i="2"/>
  <c r="J27" i="2" l="1"/>
  <c r="Q38" i="1" l="1"/>
  <c r="O38" i="1"/>
  <c r="Q37" i="1"/>
  <c r="O37" i="1"/>
  <c r="Q36" i="1"/>
  <c r="O36" i="1"/>
  <c r="Q35" i="1"/>
  <c r="O35" i="1"/>
  <c r="Q34" i="1"/>
  <c r="O34" i="1"/>
  <c r="Q33" i="1"/>
  <c r="O33" i="1"/>
  <c r="Q32" i="1"/>
  <c r="O32" i="1"/>
  <c r="Q31" i="1"/>
  <c r="O31" i="1"/>
  <c r="Q30" i="1"/>
  <c r="O30" i="1"/>
  <c r="Q29" i="1"/>
  <c r="O29" i="1"/>
  <c r="Q39" i="1"/>
  <c r="O3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O18" i="1" l="1"/>
  <c r="O17" i="1"/>
  <c r="O16" i="1"/>
  <c r="O15" i="1"/>
  <c r="O14" i="1"/>
  <c r="O13" i="1"/>
  <c r="O12" i="1"/>
  <c r="O11" i="1"/>
  <c r="Q18" i="1"/>
  <c r="Q17" i="1"/>
  <c r="Q16" i="1"/>
  <c r="Q15" i="1"/>
  <c r="Q14" i="1"/>
  <c r="Q13" i="1"/>
  <c r="Q12" i="1"/>
  <c r="Q11" i="1"/>
  <c r="O10" i="1"/>
  <c r="O27" i="2" l="1"/>
  <c r="N27" i="2"/>
  <c r="M27" i="2"/>
  <c r="L27" i="2"/>
  <c r="K27" i="2"/>
</calcChain>
</file>

<file path=xl/comments1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0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1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2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3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4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5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16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2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3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4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5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6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7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8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comments9.xml><?xml version="1.0" encoding="utf-8"?>
<comments xmlns="http://schemas.openxmlformats.org/spreadsheetml/2006/main">
  <authors>
    <author>鳥取県</author>
  </authors>
  <commentList>
    <comment ref="M9" authorId="0" shapeId="0">
      <text>
        <r>
          <rPr>
            <sz val="11"/>
            <color indexed="81"/>
            <rFont val="MS P ゴシック"/>
            <family val="3"/>
            <charset val="128"/>
          </rPr>
          <t>「就職」欄が「進学」「その他」の場合は入力不要です。</t>
        </r>
      </text>
    </comment>
  </commentList>
</comments>
</file>

<file path=xl/sharedStrings.xml><?xml version="1.0" encoding="utf-8"?>
<sst xmlns="http://schemas.openxmlformats.org/spreadsheetml/2006/main" count="1836" uniqueCount="248">
  <si>
    <t>記入ご担当者名</t>
    <rPh sb="0" eb="2">
      <t>キニュウ</t>
    </rPh>
    <rPh sb="3" eb="6">
      <t>タントウシャ</t>
    </rPh>
    <rPh sb="6" eb="7">
      <t>メイ</t>
    </rPh>
    <phoneticPr fontId="1"/>
  </si>
  <si>
    <t>計</t>
    <rPh sb="0" eb="1">
      <t>ケイ</t>
    </rPh>
    <phoneticPr fontId="1"/>
  </si>
  <si>
    <t>B</t>
    <phoneticPr fontId="1"/>
  </si>
  <si>
    <t>性別</t>
    <rPh sb="0" eb="2">
      <t>セイベツ</t>
    </rPh>
    <phoneticPr fontId="1"/>
  </si>
  <si>
    <t>通番</t>
    <rPh sb="0" eb="2">
      <t>ツウバン</t>
    </rPh>
    <phoneticPr fontId="1"/>
  </si>
  <si>
    <t>男</t>
    <rPh sb="0" eb="1">
      <t>オトコ</t>
    </rPh>
    <phoneticPr fontId="1"/>
  </si>
  <si>
    <t>就職</t>
    <rPh sb="0" eb="2">
      <t>シュウショク</t>
    </rPh>
    <phoneticPr fontId="1"/>
  </si>
  <si>
    <t>就職先企業・団体
(県内就職の場合のみ)</t>
    <rPh sb="0" eb="3">
      <t>シュウショクサキ</t>
    </rPh>
    <rPh sb="3" eb="5">
      <t>キギョウ</t>
    </rPh>
    <rPh sb="6" eb="8">
      <t>ダンタイ</t>
    </rPh>
    <rPh sb="10" eb="12">
      <t>ケンナイ</t>
    </rPh>
    <rPh sb="12" eb="14">
      <t>シュウショク</t>
    </rPh>
    <rPh sb="15" eb="17">
      <t>バアイ</t>
    </rPh>
    <phoneticPr fontId="1"/>
  </si>
  <si>
    <t>職種</t>
    <rPh sb="0" eb="2">
      <t>ショクシュ</t>
    </rPh>
    <phoneticPr fontId="1"/>
  </si>
  <si>
    <t>卒業年次</t>
    <rPh sb="0" eb="2">
      <t>ソツギョウ</t>
    </rPh>
    <rPh sb="2" eb="4">
      <t>ネンジ</t>
    </rPh>
    <phoneticPr fontId="1"/>
  </si>
  <si>
    <t>就職者数</t>
    <rPh sb="0" eb="3">
      <t>シュウショクシャ</t>
    </rPh>
    <rPh sb="3" eb="4">
      <t>スウ</t>
    </rPh>
    <phoneticPr fontId="1"/>
  </si>
  <si>
    <t>意味</t>
    <rPh sb="0" eb="2">
      <t>イミ</t>
    </rPh>
    <phoneticPr fontId="6"/>
  </si>
  <si>
    <t>コード</t>
    <phoneticPr fontId="6"/>
  </si>
  <si>
    <t>コード</t>
    <phoneticPr fontId="6"/>
  </si>
  <si>
    <t>文学部系</t>
    <rPh sb="0" eb="3">
      <t>ブンガクブ</t>
    </rPh>
    <rPh sb="3" eb="4">
      <t>ケイ</t>
    </rPh>
    <phoneticPr fontId="7"/>
  </si>
  <si>
    <t>Ⅰ</t>
    <phoneticPr fontId="6"/>
  </si>
  <si>
    <t>文系</t>
    <rPh sb="0" eb="2">
      <t>ブンケイ</t>
    </rPh>
    <phoneticPr fontId="6"/>
  </si>
  <si>
    <t>経済経営系</t>
    <rPh sb="0" eb="2">
      <t>ケイザイ</t>
    </rPh>
    <rPh sb="2" eb="4">
      <t>ケイエイ</t>
    </rPh>
    <rPh sb="4" eb="5">
      <t>ケイ</t>
    </rPh>
    <phoneticPr fontId="7"/>
  </si>
  <si>
    <t>法学系</t>
    <rPh sb="0" eb="2">
      <t>ホウガク</t>
    </rPh>
    <rPh sb="2" eb="3">
      <t>ケイ</t>
    </rPh>
    <phoneticPr fontId="7"/>
  </si>
  <si>
    <t>社会学系</t>
    <rPh sb="0" eb="3">
      <t>シャカイガク</t>
    </rPh>
    <rPh sb="3" eb="4">
      <t>ケイ</t>
    </rPh>
    <phoneticPr fontId="7"/>
  </si>
  <si>
    <t>外国語系</t>
    <rPh sb="0" eb="3">
      <t>ガイコクゴ</t>
    </rPh>
    <rPh sb="3" eb="4">
      <t>ケイ</t>
    </rPh>
    <phoneticPr fontId="7"/>
  </si>
  <si>
    <t>理工系</t>
    <rPh sb="0" eb="3">
      <t>リコウケイ</t>
    </rPh>
    <phoneticPr fontId="7"/>
  </si>
  <si>
    <t>Ⅱ</t>
    <phoneticPr fontId="6"/>
  </si>
  <si>
    <t>理系</t>
    <rPh sb="0" eb="2">
      <t>リケイ</t>
    </rPh>
    <phoneticPr fontId="6"/>
  </si>
  <si>
    <t>理学・農学系</t>
    <rPh sb="0" eb="2">
      <t>リガク</t>
    </rPh>
    <rPh sb="3" eb="5">
      <t>ノウガク</t>
    </rPh>
    <rPh sb="5" eb="6">
      <t>ケイ</t>
    </rPh>
    <phoneticPr fontId="7"/>
  </si>
  <si>
    <t>工学・機械系</t>
    <rPh sb="0" eb="2">
      <t>コウガク</t>
    </rPh>
    <rPh sb="3" eb="5">
      <t>キカイ</t>
    </rPh>
    <rPh sb="5" eb="6">
      <t>ケイ</t>
    </rPh>
    <phoneticPr fontId="7"/>
  </si>
  <si>
    <t>薬学・医学系</t>
    <rPh sb="0" eb="1">
      <t>ヤク</t>
    </rPh>
    <rPh sb="1" eb="2">
      <t>ガク</t>
    </rPh>
    <rPh sb="3" eb="5">
      <t>イガク</t>
    </rPh>
    <rPh sb="5" eb="6">
      <t>ケイ</t>
    </rPh>
    <phoneticPr fontId="7"/>
  </si>
  <si>
    <t>Ⅲ</t>
    <phoneticPr fontId="6"/>
  </si>
  <si>
    <t>医療･福祉系</t>
    <rPh sb="0" eb="2">
      <t>イリョウ</t>
    </rPh>
    <rPh sb="3" eb="6">
      <t>フクシケイ</t>
    </rPh>
    <phoneticPr fontId="6"/>
  </si>
  <si>
    <t>医療・看護系</t>
    <rPh sb="0" eb="2">
      <t>イリョウ</t>
    </rPh>
    <rPh sb="3" eb="5">
      <t>カンゴ</t>
    </rPh>
    <rPh sb="5" eb="6">
      <t>ケイ</t>
    </rPh>
    <phoneticPr fontId="7"/>
  </si>
  <si>
    <t>福祉系</t>
    <rPh sb="0" eb="2">
      <t>フクシ</t>
    </rPh>
    <rPh sb="2" eb="3">
      <t>ケイ</t>
    </rPh>
    <phoneticPr fontId="7"/>
  </si>
  <si>
    <t>教育系</t>
    <rPh sb="0" eb="2">
      <t>キョウイク</t>
    </rPh>
    <rPh sb="2" eb="3">
      <t>ケイ</t>
    </rPh>
    <phoneticPr fontId="7"/>
  </si>
  <si>
    <t>Ⅳ</t>
    <phoneticPr fontId="6"/>
  </si>
  <si>
    <t>教育系</t>
    <rPh sb="0" eb="3">
      <t>キョウイクケイ</t>
    </rPh>
    <phoneticPr fontId="6"/>
  </si>
  <si>
    <t>体育系</t>
    <rPh sb="0" eb="2">
      <t>タイイク</t>
    </rPh>
    <rPh sb="2" eb="3">
      <t>ケイ</t>
    </rPh>
    <phoneticPr fontId="7"/>
  </si>
  <si>
    <t>音楽・芸術系</t>
    <rPh sb="0" eb="2">
      <t>オンガク</t>
    </rPh>
    <rPh sb="3" eb="6">
      <t>ゲイジュツケイ</t>
    </rPh>
    <phoneticPr fontId="7"/>
  </si>
  <si>
    <t>Ⅴ</t>
    <phoneticPr fontId="6"/>
  </si>
  <si>
    <t>その他</t>
    <rPh sb="2" eb="3">
      <t>タ</t>
    </rPh>
    <phoneticPr fontId="6"/>
  </si>
  <si>
    <t>栄養・生活系</t>
    <rPh sb="0" eb="2">
      <t>エイヨウ</t>
    </rPh>
    <rPh sb="3" eb="5">
      <t>セイカツ</t>
    </rPh>
    <rPh sb="5" eb="6">
      <t>ケイ</t>
    </rPh>
    <phoneticPr fontId="7"/>
  </si>
  <si>
    <t>短大</t>
    <rPh sb="0" eb="2">
      <t>タンダイ</t>
    </rPh>
    <phoneticPr fontId="7"/>
  </si>
  <si>
    <t>その他・特殊</t>
    <rPh sb="2" eb="3">
      <t>タ</t>
    </rPh>
    <rPh sb="4" eb="6">
      <t>トクシュ</t>
    </rPh>
    <phoneticPr fontId="7"/>
  </si>
  <si>
    <t>業種コード</t>
    <rPh sb="0" eb="2">
      <t>ギョウシュ</t>
    </rPh>
    <phoneticPr fontId="6"/>
  </si>
  <si>
    <t>コード</t>
    <phoneticPr fontId="6"/>
  </si>
  <si>
    <t>A</t>
    <phoneticPr fontId="6"/>
  </si>
  <si>
    <t>農業，林業</t>
    <phoneticPr fontId="6"/>
  </si>
  <si>
    <t>B</t>
    <phoneticPr fontId="6"/>
  </si>
  <si>
    <t>漁業</t>
    <phoneticPr fontId="6"/>
  </si>
  <si>
    <t>C</t>
    <phoneticPr fontId="6"/>
  </si>
  <si>
    <t>鉱業，採石業，砂利採取業</t>
    <phoneticPr fontId="6"/>
  </si>
  <si>
    <t>D</t>
    <phoneticPr fontId="6"/>
  </si>
  <si>
    <t>建設業</t>
    <phoneticPr fontId="6"/>
  </si>
  <si>
    <t>E</t>
    <phoneticPr fontId="6"/>
  </si>
  <si>
    <t>製造業</t>
    <phoneticPr fontId="6"/>
  </si>
  <si>
    <t>F</t>
    <phoneticPr fontId="6"/>
  </si>
  <si>
    <t>電気・ガス・熱供給・水道業</t>
    <phoneticPr fontId="6"/>
  </si>
  <si>
    <t>G</t>
    <phoneticPr fontId="6"/>
  </si>
  <si>
    <t>情報通信業</t>
    <phoneticPr fontId="6"/>
  </si>
  <si>
    <t>H</t>
    <phoneticPr fontId="6"/>
  </si>
  <si>
    <t>運輸業，郵便業</t>
    <phoneticPr fontId="6"/>
  </si>
  <si>
    <t>I</t>
    <phoneticPr fontId="6"/>
  </si>
  <si>
    <t>卸売業，小売業</t>
    <phoneticPr fontId="6"/>
  </si>
  <si>
    <t>J</t>
    <phoneticPr fontId="6"/>
  </si>
  <si>
    <t>金融業，保険業</t>
    <phoneticPr fontId="6"/>
  </si>
  <si>
    <t>K</t>
    <phoneticPr fontId="6"/>
  </si>
  <si>
    <t>不動産業，物品賃貸業</t>
    <phoneticPr fontId="6"/>
  </si>
  <si>
    <t>L</t>
    <phoneticPr fontId="6"/>
  </si>
  <si>
    <t>学術研究，専門・技術サービス業</t>
    <phoneticPr fontId="6"/>
  </si>
  <si>
    <t>M</t>
    <phoneticPr fontId="6"/>
  </si>
  <si>
    <t>宿泊業，飲食サービス業</t>
    <phoneticPr fontId="6"/>
  </si>
  <si>
    <t>N</t>
    <phoneticPr fontId="6"/>
  </si>
  <si>
    <t>生活関連サービス業，娯楽業</t>
    <phoneticPr fontId="6"/>
  </si>
  <si>
    <t>O</t>
    <phoneticPr fontId="6"/>
  </si>
  <si>
    <t>教育，学習支援業</t>
    <phoneticPr fontId="6"/>
  </si>
  <si>
    <t>P</t>
    <phoneticPr fontId="6"/>
  </si>
  <si>
    <t>医療，福祉</t>
    <phoneticPr fontId="6"/>
  </si>
  <si>
    <t>Q</t>
    <phoneticPr fontId="6"/>
  </si>
  <si>
    <t>複合サービス事業</t>
    <phoneticPr fontId="6"/>
  </si>
  <si>
    <t>R</t>
    <phoneticPr fontId="6"/>
  </si>
  <si>
    <t>サービス業（他に分類されないもの）</t>
    <phoneticPr fontId="6"/>
  </si>
  <si>
    <t>S</t>
    <phoneticPr fontId="6"/>
  </si>
  <si>
    <t>公務（他に分類されるものを除く）</t>
    <phoneticPr fontId="6"/>
  </si>
  <si>
    <t>T</t>
    <phoneticPr fontId="6"/>
  </si>
  <si>
    <t>分類不能の産業</t>
    <phoneticPr fontId="6"/>
  </si>
  <si>
    <t>職種コード</t>
    <rPh sb="0" eb="2">
      <t>ショクシュ</t>
    </rPh>
    <phoneticPr fontId="1"/>
  </si>
  <si>
    <t>事務従事者</t>
    <phoneticPr fontId="1"/>
  </si>
  <si>
    <t>専門的・技術的職業従事者</t>
    <phoneticPr fontId="1"/>
  </si>
  <si>
    <t>管理的職業従事者</t>
    <phoneticPr fontId="1"/>
  </si>
  <si>
    <t>販売従事者</t>
    <phoneticPr fontId="1"/>
  </si>
  <si>
    <t>サービス職業従事者</t>
    <phoneticPr fontId="1"/>
  </si>
  <si>
    <t>保安職業従事者</t>
    <phoneticPr fontId="1"/>
  </si>
  <si>
    <t>農林漁業従事者</t>
    <phoneticPr fontId="1"/>
  </si>
  <si>
    <t>生産工程従事者</t>
    <phoneticPr fontId="1"/>
  </si>
  <si>
    <t>輸送・機械運転従事者</t>
    <phoneticPr fontId="1"/>
  </si>
  <si>
    <t>建設・採掘従事者</t>
    <phoneticPr fontId="1"/>
  </si>
  <si>
    <t>運搬・清掃・包装等従事者</t>
    <phoneticPr fontId="1"/>
  </si>
  <si>
    <t>分類不能の職業</t>
    <phoneticPr fontId="1"/>
  </si>
  <si>
    <t>鳥取県使用欄</t>
    <rPh sb="0" eb="3">
      <t>トットリケン</t>
    </rPh>
    <rPh sb="3" eb="5">
      <t>シヨウ</t>
    </rPh>
    <rPh sb="5" eb="6">
      <t>ラン</t>
    </rPh>
    <phoneticPr fontId="1"/>
  </si>
  <si>
    <t>A</t>
    <phoneticPr fontId="1"/>
  </si>
  <si>
    <t>C</t>
    <phoneticPr fontId="1"/>
  </si>
  <si>
    <t>名称</t>
    <rPh sb="0" eb="2">
      <t>メイショウ</t>
    </rPh>
    <phoneticPr fontId="1"/>
  </si>
  <si>
    <t>ご記入いただきたい項目</t>
    <rPh sb="1" eb="3">
      <t>キニュウ</t>
    </rPh>
    <rPh sb="9" eb="11">
      <t>コウモク</t>
    </rPh>
    <phoneticPr fontId="1"/>
  </si>
  <si>
    <t>卒業年次</t>
    <rPh sb="0" eb="2">
      <t>ソツギョウ</t>
    </rPh>
    <rPh sb="2" eb="4">
      <t>ネンジ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</si>
  <si>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</si>
  <si>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</si>
  <si>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</si>
  <si>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就職</t>
    <rPh sb="0" eb="2">
      <t>シュウショク</t>
    </rPh>
    <phoneticPr fontId="1"/>
  </si>
  <si>
    <t>進学</t>
    <rPh sb="0" eb="2">
      <t>シンガク</t>
    </rPh>
    <phoneticPr fontId="1"/>
  </si>
  <si>
    <t>その他</t>
    <rPh sb="2" eb="3">
      <t>タ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</si>
  <si>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</si>
  <si>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</si>
  <si>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　…鳥取県以外での就職</t>
    <rPh sb="2" eb="5">
      <t>トットリケン</t>
    </rPh>
    <rPh sb="5" eb="7">
      <t>イガイ</t>
    </rPh>
    <rPh sb="9" eb="11">
      <t>シュウショク</t>
    </rPh>
    <phoneticPr fontId="1"/>
  </si>
  <si>
    <t>業種
ｺｰﾄﾞ</t>
    <rPh sb="0" eb="2">
      <t>ギョウシュ</t>
    </rPh>
    <phoneticPr fontId="1"/>
  </si>
  <si>
    <t>業種</t>
    <rPh sb="0" eb="2">
      <t>ギョウシュ</t>
    </rPh>
    <phoneticPr fontId="1"/>
  </si>
  <si>
    <t>職種
ｺｰﾄﾞ</t>
    <rPh sb="0" eb="2">
      <t>ショクシュ</t>
    </rPh>
    <phoneticPr fontId="1"/>
  </si>
  <si>
    <t>別紙２－１</t>
    <rPh sb="0" eb="2">
      <t>ベッシ</t>
    </rPh>
    <phoneticPr fontId="1"/>
  </si>
  <si>
    <t>※人数の（）書きは、うち男子学生数を表示しています。</t>
    <rPh sb="1" eb="3">
      <t>ニンズウ</t>
    </rPh>
    <rPh sb="6" eb="7">
      <t>ガ</t>
    </rPh>
    <rPh sb="12" eb="14">
      <t>ダンシ</t>
    </rPh>
    <rPh sb="14" eb="17">
      <t>ガクセイスウ</t>
    </rPh>
    <rPh sb="18" eb="20">
      <t>ヒョウジ</t>
    </rPh>
    <phoneticPr fontId="1"/>
  </si>
  <si>
    <t>B</t>
  </si>
  <si>
    <t>県出身
学生数</t>
    <rPh sb="0" eb="1">
      <t>ケン</t>
    </rPh>
    <rPh sb="1" eb="3">
      <t>シュッシン</t>
    </rPh>
    <rPh sb="4" eb="6">
      <t>ガクセイ</t>
    </rPh>
    <rPh sb="6" eb="7">
      <t>スウ</t>
    </rPh>
    <phoneticPr fontId="1"/>
  </si>
  <si>
    <t>うち県内
就職者数</t>
    <rPh sb="2" eb="3">
      <t>ケン</t>
    </rPh>
    <rPh sb="3" eb="4">
      <t>ナイ</t>
    </rPh>
    <rPh sb="5" eb="8">
      <t>シュウショクシャ</t>
    </rPh>
    <rPh sb="8" eb="9">
      <t>スウ</t>
    </rPh>
    <phoneticPr fontId="1"/>
  </si>
  <si>
    <t>年次</t>
    <rPh sb="0" eb="2">
      <t>ネンジ</t>
    </rPh>
    <phoneticPr fontId="1"/>
  </si>
  <si>
    <t>就職</t>
    <rPh sb="0" eb="2">
      <t>シュウショク</t>
    </rPh>
    <phoneticPr fontId="1"/>
  </si>
  <si>
    <t>県内
就職</t>
    <rPh sb="0" eb="2">
      <t>ケンナイ</t>
    </rPh>
    <rPh sb="3" eb="5">
      <t>シュウショク</t>
    </rPh>
    <phoneticPr fontId="1"/>
  </si>
  <si>
    <t>県
出身</t>
    <rPh sb="0" eb="1">
      <t>ケン</t>
    </rPh>
    <rPh sb="2" eb="4">
      <t>シュッシン</t>
    </rPh>
    <phoneticPr fontId="1"/>
  </si>
  <si>
    <t>うち男性</t>
    <rPh sb="2" eb="4">
      <t>ダンセイ</t>
    </rPh>
    <phoneticPr fontId="1"/>
  </si>
  <si>
    <r>
      <t>　…鳥取県内での就職</t>
    </r>
    <r>
      <rPr>
        <sz val="9"/>
        <rFont val="ＭＳ Ｐゴシック"/>
        <family val="3"/>
        <charset val="128"/>
      </rPr>
      <t>（県内進学等は含まない）</t>
    </r>
    <rPh sb="2" eb="5">
      <t>トットリケン</t>
    </rPh>
    <rPh sb="5" eb="6">
      <t>ナイ</t>
    </rPh>
    <rPh sb="8" eb="10">
      <t>シュウショク</t>
    </rPh>
    <rPh sb="11" eb="13">
      <t>ケンナイ</t>
    </rPh>
    <rPh sb="13" eb="16">
      <t>シンガクナド</t>
    </rPh>
    <rPh sb="17" eb="18">
      <t>フク</t>
    </rPh>
    <phoneticPr fontId="1"/>
  </si>
  <si>
    <t>＜集計表＞</t>
    <rPh sb="1" eb="4">
      <t>シュウケイヒョウ</t>
    </rPh>
    <phoneticPr fontId="1"/>
  </si>
  <si>
    <t>鳥取県出身学生の就職状況表（総括表）　</t>
    <rPh sb="0" eb="1">
      <t>トリ</t>
    </rPh>
    <rPh sb="1" eb="2">
      <t>トリ</t>
    </rPh>
    <rPh sb="2" eb="3">
      <t>ケン</t>
    </rPh>
    <rPh sb="3" eb="4">
      <t>デ</t>
    </rPh>
    <rPh sb="4" eb="5">
      <t>ミ</t>
    </rPh>
    <rPh sb="5" eb="6">
      <t>ガク</t>
    </rPh>
    <rPh sb="6" eb="7">
      <t>ショウ</t>
    </rPh>
    <rPh sb="8" eb="9">
      <t>シュウ</t>
    </rPh>
    <rPh sb="9" eb="10">
      <t>ショク</t>
    </rPh>
    <rPh sb="10" eb="11">
      <t>ジョウ</t>
    </rPh>
    <rPh sb="11" eb="12">
      <t>キョウ</t>
    </rPh>
    <rPh sb="12" eb="13">
      <t>ヒョウ</t>
    </rPh>
    <rPh sb="14" eb="16">
      <t>ソウカツ</t>
    </rPh>
    <rPh sb="16" eb="17">
      <t>ヒョウ</t>
    </rPh>
    <phoneticPr fontId="1"/>
  </si>
  <si>
    <t>鳥取県出身学生の就職状況表（個表）</t>
    <rPh sb="0" eb="1">
      <t>トリ</t>
    </rPh>
    <rPh sb="1" eb="2">
      <t>トリ</t>
    </rPh>
    <rPh sb="2" eb="3">
      <t>ケン</t>
    </rPh>
    <rPh sb="3" eb="4">
      <t>デ</t>
    </rPh>
    <rPh sb="4" eb="5">
      <t>ミ</t>
    </rPh>
    <rPh sb="5" eb="6">
      <t>ガク</t>
    </rPh>
    <rPh sb="6" eb="7">
      <t>ショウ</t>
    </rPh>
    <rPh sb="8" eb="9">
      <t>シュウ</t>
    </rPh>
    <rPh sb="9" eb="10">
      <t>ショク</t>
    </rPh>
    <rPh sb="10" eb="11">
      <t>ジョウ</t>
    </rPh>
    <rPh sb="11" eb="12">
      <t>キョウ</t>
    </rPh>
    <rPh sb="12" eb="13">
      <t>ヒョウ</t>
    </rPh>
    <rPh sb="14" eb="16">
      <t>コヒョウ</t>
    </rPh>
    <phoneticPr fontId="1"/>
  </si>
  <si>
    <t>P</t>
  </si>
  <si>
    <t>鳥取県出身学生の就職状況表に係るコード一覧</t>
    <rPh sb="14" eb="15">
      <t>カカ</t>
    </rPh>
    <rPh sb="19" eb="21">
      <t>イチラン</t>
    </rPh>
    <phoneticPr fontId="6"/>
  </si>
  <si>
    <t>うち
男子</t>
    <rPh sb="3" eb="5">
      <t>ダンシ</t>
    </rPh>
    <phoneticPr fontId="1"/>
  </si>
  <si>
    <t>別紙１</t>
    <phoneticPr fontId="1"/>
  </si>
  <si>
    <t>鳥取県使用欄</t>
    <phoneticPr fontId="1"/>
  </si>
  <si>
    <t>ご記入いただきたい項目</t>
    <rPh sb="1" eb="3">
      <t>キニュウ</t>
    </rPh>
    <rPh sb="9" eb="11">
      <t>コウモク</t>
    </rPh>
    <phoneticPr fontId="1"/>
  </si>
  <si>
    <t>別紙</t>
    <rPh sb="0" eb="2">
      <t>ベッシ</t>
    </rPh>
    <phoneticPr fontId="1"/>
  </si>
  <si>
    <t>県内外
就職</t>
    <rPh sb="0" eb="1">
      <t>ケン</t>
    </rPh>
    <rPh sb="1" eb="3">
      <t>ナイガイ</t>
    </rPh>
    <rPh sb="4" eb="6">
      <t>シュウショク</t>
    </rPh>
    <phoneticPr fontId="1"/>
  </si>
  <si>
    <t>電話</t>
  </si>
  <si>
    <t>電話</t>
    <phoneticPr fontId="1"/>
  </si>
  <si>
    <t>学校名</t>
    <rPh sb="0" eb="3">
      <t>ガッコウメイ</t>
    </rPh>
    <phoneticPr fontId="1"/>
  </si>
  <si>
    <t>分類</t>
    <rPh sb="0" eb="2">
      <t>ブンルイ</t>
    </rPh>
    <phoneticPr fontId="1"/>
  </si>
  <si>
    <t>系統
ｺｰﾄﾞ</t>
    <rPh sb="0" eb="2">
      <t>ケイトウ</t>
    </rPh>
    <phoneticPr fontId="1"/>
  </si>
  <si>
    <t>系統コード</t>
    <rPh sb="0" eb="2">
      <t>ケイトウ</t>
    </rPh>
    <phoneticPr fontId="1"/>
  </si>
  <si>
    <t>系統コード</t>
    <rPh sb="0" eb="2">
      <t>ケイトウ</t>
    </rPh>
    <phoneticPr fontId="6"/>
  </si>
  <si>
    <t>（参考）集計時の系統分類</t>
    <rPh sb="1" eb="3">
      <t>サンコウ</t>
    </rPh>
    <rPh sb="4" eb="6">
      <t>シュウケイ</t>
    </rPh>
    <rPh sb="6" eb="7">
      <t>ジ</t>
    </rPh>
    <rPh sb="8" eb="10">
      <t>ケイトウ</t>
    </rPh>
    <rPh sb="10" eb="12">
      <t>ブンルイ</t>
    </rPh>
    <phoneticPr fontId="6"/>
  </si>
  <si>
    <t>医療，福祉</t>
  </si>
  <si>
    <t>専門的・技術的職業従事者</t>
  </si>
  <si>
    <t>学部・コース系統</t>
    <rPh sb="0" eb="2">
      <t>ガクブ</t>
    </rPh>
    <rPh sb="6" eb="8">
      <t>ケイトウ</t>
    </rPh>
    <phoneticPr fontId="1"/>
  </si>
  <si>
    <r>
      <t>学</t>
    </r>
    <r>
      <rPr>
        <sz val="11"/>
        <rFont val="ＭＳ Ｐゴシック"/>
        <family val="3"/>
        <charset val="128"/>
      </rPr>
      <t>部・コース系統</t>
    </r>
    <rPh sb="0" eb="2">
      <t>ガクブ</t>
    </rPh>
    <rPh sb="6" eb="8">
      <t>ケイトウ</t>
    </rPh>
    <phoneticPr fontId="1"/>
  </si>
  <si>
    <t>県内外就職（就職の場合のみ）</t>
    <rPh sb="0" eb="2">
      <t>ケンナイ</t>
    </rPh>
    <rPh sb="1" eb="2">
      <t>ナイ</t>
    </rPh>
    <rPh sb="2" eb="3">
      <t>ガイ</t>
    </rPh>
    <rPh sb="3" eb="5">
      <t>シュウショク</t>
    </rPh>
    <rPh sb="9" eb="11">
      <t>バアイ</t>
    </rPh>
    <phoneticPr fontId="1"/>
  </si>
  <si>
    <t>※ピンク色のセルのみ入力ください</t>
    <rPh sb="4" eb="5">
      <t>イロ</t>
    </rPh>
    <rPh sb="10" eb="12">
      <t>ニュウリョク</t>
    </rPh>
    <phoneticPr fontId="1"/>
  </si>
  <si>
    <t>※オレンジ色のセルのみ入力ください（紫セルは別紙２から自動集計です）</t>
    <rPh sb="5" eb="6">
      <t>イロ</t>
    </rPh>
    <rPh sb="11" eb="13">
      <t>ニュウリョク</t>
    </rPh>
    <rPh sb="18" eb="19">
      <t>ムラサキ</t>
    </rPh>
    <rPh sb="22" eb="24">
      <t>ベッシ</t>
    </rPh>
    <rPh sb="27" eb="29">
      <t>ジドウ</t>
    </rPh>
    <rPh sb="29" eb="31">
      <t>シュウケイ</t>
    </rPh>
    <phoneticPr fontId="1"/>
  </si>
  <si>
    <t>学校名</t>
    <rPh sb="0" eb="3">
      <t>ガッコウメイ</t>
    </rPh>
    <phoneticPr fontId="1"/>
  </si>
  <si>
    <t>メールアドレス</t>
    <phoneticPr fontId="1"/>
  </si>
  <si>
    <t>ご担当者名</t>
    <rPh sb="1" eb="4">
      <t>タントウシャ</t>
    </rPh>
    <rPh sb="4" eb="5">
      <t>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</si>
  <si>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</si>
  <si>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A</t>
  </si>
  <si>
    <t>農業，林業</t>
  </si>
  <si>
    <t>漁業</t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</si>
  <si>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</si>
  <si>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</si>
  <si>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</si>
  <si>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</si>
  <si>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</si>
  <si>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</si>
  <si>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</si>
  <si>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</si>
  <si>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</si>
  <si>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</si>
  <si>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</si>
  <si>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</si>
  <si>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</si>
  <si>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</si>
  <si>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</si>
  <si>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</si>
  <si>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</si>
  <si>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</si>
  <si>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</si>
  <si>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</si>
  <si>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</si>
  <si>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</si>
  <si>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</si>
  <si>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</si>
  <si>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</si>
  <si>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</si>
  <si>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Q</t>
  </si>
  <si>
    <t>複合サービス事業</t>
  </si>
  <si>
    <t>R</t>
  </si>
  <si>
    <t>サービス業（他に分類されないもの）</t>
  </si>
  <si>
    <t>S</t>
  </si>
  <si>
    <t>公務（他に分類されるものを除く）</t>
  </si>
  <si>
    <t>T</t>
  </si>
  <si>
    <t>分類不能の産業</t>
  </si>
  <si>
    <t>管理的職業従事者</t>
  </si>
  <si>
    <t>事務従事者</t>
  </si>
  <si>
    <t>販売従事者</t>
  </si>
  <si>
    <t>サービス職業従事者</t>
  </si>
  <si>
    <t>保安職業従事者</t>
  </si>
  <si>
    <t>農林漁業従事者</t>
  </si>
  <si>
    <t>生産工程従事者</t>
  </si>
  <si>
    <t>輸送・機械運転従事者</t>
  </si>
  <si>
    <t>建設・採掘従事者</t>
  </si>
  <si>
    <t>運搬・清掃・包装等従事者</t>
  </si>
  <si>
    <t>分類不能の職業</t>
  </si>
  <si>
    <t>文系</t>
    <rPh sb="0" eb="2">
      <t>ブンケイ</t>
    </rPh>
    <phoneticPr fontId="1"/>
  </si>
  <si>
    <t>理系</t>
    <rPh sb="0" eb="2">
      <t>リケイ</t>
    </rPh>
    <phoneticPr fontId="1"/>
  </si>
  <si>
    <t>医療･福祉系</t>
  </si>
  <si>
    <t>教育系</t>
    <rPh sb="0" eb="3">
      <t>キョウイクケイ</t>
    </rPh>
    <phoneticPr fontId="1"/>
  </si>
  <si>
    <t>その他</t>
    <rPh sb="2" eb="3">
      <t>タ</t>
    </rPh>
    <phoneticPr fontId="1"/>
  </si>
  <si>
    <t>02-01</t>
    <phoneticPr fontId="1"/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</si>
  <si>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</si>
  <si>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</si>
  <si>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</si>
  <si>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</si>
  <si>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</si>
  <si>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</si>
  <si>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</si>
  <si>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</si>
  <si>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02-10</t>
  </si>
  <si>
    <t>02-11</t>
  </si>
  <si>
    <t>02-12</t>
  </si>
  <si>
    <t>02-13</t>
  </si>
  <si>
    <t>02-14</t>
  </si>
  <si>
    <t>02-15</t>
  </si>
  <si>
    <t>○○旅館</t>
    <rPh sb="2" eb="4">
      <t>リョカン</t>
    </rPh>
    <phoneticPr fontId="1"/>
  </si>
  <si>
    <t>○○農園</t>
    <rPh sb="2" eb="4">
      <t>ノウエン</t>
    </rPh>
    <phoneticPr fontId="1"/>
  </si>
  <si>
    <t>○○市役所</t>
    <rPh sb="2" eb="5">
      <t>シヤクショ</t>
    </rPh>
    <phoneticPr fontId="1"/>
  </si>
  <si>
    <t>○○農業協同組合</t>
    <rPh sb="2" eb="4">
      <t>ノウギョウ</t>
    </rPh>
    <rPh sb="4" eb="8">
      <t>キョウドウクミアイ</t>
    </rPh>
    <phoneticPr fontId="1"/>
  </si>
  <si>
    <t>経済学部</t>
    <rPh sb="0" eb="4">
      <t>ケイザイガクブ</t>
    </rPh>
    <phoneticPr fontId="1"/>
  </si>
  <si>
    <t>経済学部</t>
    <rPh sb="0" eb="4">
      <t>ケイザイガクブ</t>
    </rPh>
    <phoneticPr fontId="1"/>
  </si>
  <si>
    <t>商学部</t>
    <rPh sb="0" eb="3">
      <t>ショウガクブ</t>
    </rPh>
    <phoneticPr fontId="1"/>
  </si>
  <si>
    <t>会計コース</t>
    <rPh sb="0" eb="2">
      <t>カイケイ</t>
    </rPh>
    <phoneticPr fontId="1"/>
  </si>
  <si>
    <t>学部・コース名</t>
  </si>
  <si>
    <t>別紙２－２</t>
    <rPh sb="0" eb="2">
      <t>ベッシ</t>
    </rPh>
    <phoneticPr fontId="1"/>
  </si>
  <si>
    <t>別紙２－３</t>
    <rPh sb="0" eb="2">
      <t>ベッシ</t>
    </rPh>
    <phoneticPr fontId="1"/>
  </si>
  <si>
    <t>別紙２－４</t>
    <rPh sb="0" eb="2">
      <t>ベッシ</t>
    </rPh>
    <phoneticPr fontId="1"/>
  </si>
  <si>
    <t>別紙２－５</t>
    <rPh sb="0" eb="2">
      <t>ベッシ</t>
    </rPh>
    <phoneticPr fontId="1"/>
  </si>
  <si>
    <t>別紙２－６</t>
    <rPh sb="0" eb="2">
      <t>ベッシ</t>
    </rPh>
    <phoneticPr fontId="1"/>
  </si>
  <si>
    <t>別紙２－７</t>
    <rPh sb="0" eb="2">
      <t>ベッシ</t>
    </rPh>
    <phoneticPr fontId="1"/>
  </si>
  <si>
    <t>別紙２－８</t>
    <rPh sb="0" eb="2">
      <t>ベッシ</t>
    </rPh>
    <phoneticPr fontId="1"/>
  </si>
  <si>
    <t>別紙２－９</t>
    <rPh sb="0" eb="2">
      <t>ベッシ</t>
    </rPh>
    <phoneticPr fontId="1"/>
  </si>
  <si>
    <t>別紙２－１０</t>
    <rPh sb="0" eb="2">
      <t>ベッシ</t>
    </rPh>
    <phoneticPr fontId="1"/>
  </si>
  <si>
    <t>別紙２－１１</t>
    <rPh sb="0" eb="2">
      <t>ベッシ</t>
    </rPh>
    <phoneticPr fontId="1"/>
  </si>
  <si>
    <t>別紙２－１２</t>
    <rPh sb="0" eb="2">
      <t>ベッシ</t>
    </rPh>
    <phoneticPr fontId="1"/>
  </si>
  <si>
    <t>別紙２－１３</t>
    <rPh sb="0" eb="2">
      <t>ベッシ</t>
    </rPh>
    <phoneticPr fontId="1"/>
  </si>
  <si>
    <t>別紙２－１４</t>
    <rPh sb="0" eb="2">
      <t>ベッシ</t>
    </rPh>
    <phoneticPr fontId="1"/>
  </si>
  <si>
    <t>別紙２－１５</t>
    <rPh sb="0" eb="2">
      <t>ベッシ</t>
    </rPh>
    <phoneticPr fontId="1"/>
  </si>
  <si>
    <t>令和７年３月卒</t>
    <phoneticPr fontId="1"/>
  </si>
  <si>
    <t>令和７年３月卒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</si>
</sst>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8" tint="0.79998168889431442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 shrinkToFit="1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0" xfId="0" applyBorder="1" applyAlignment="1">
      <alignment horizontal="left" vertical="center" indent="1" shrinkToFit="1"/>
    </xf>
    <xf numFmtId="0" fontId="0" fillId="0" borderId="11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 shrinkToFit="1"/>
    </xf>
    <xf numFmtId="0" fontId="2" fillId="6" borderId="1" xfId="0" applyFont="1" applyFill="1" applyBorder="1" applyAlignment="1">
      <alignment horizontal="center" vertical="center" wrapText="1" shrinkToFit="1"/>
    </xf>
    <xf numFmtId="0" fontId="0" fillId="7" borderId="1" xfId="0" applyFill="1" applyBorder="1" applyAlignment="1" applyProtection="1">
      <alignment vertical="center" shrinkToFit="1"/>
      <protection locked="0"/>
    </xf>
    <xf numFmtId="176" fontId="0" fillId="7" borderId="1" xfId="0" applyNumberFormat="1" applyFill="1" applyBorder="1" applyAlignment="1" applyProtection="1">
      <alignment vertical="center" shrinkToFit="1"/>
      <protection locked="0"/>
    </xf>
    <xf numFmtId="0" fontId="9" fillId="6" borderId="10" xfId="0" applyFont="1" applyFill="1" applyBorder="1" applyAlignment="1">
      <alignment horizontal="center" vertical="center" wrapText="1" shrinkToFit="1"/>
    </xf>
    <xf numFmtId="0" fontId="9" fillId="6" borderId="1" xfId="0" applyFont="1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10" borderId="1" xfId="0" applyFill="1" applyBorder="1" applyAlignment="1" applyProtection="1">
      <alignment horizontal="left" vertical="center" shrinkToFit="1"/>
      <protection locked="0"/>
    </xf>
    <xf numFmtId="0" fontId="0" fillId="10" borderId="1" xfId="0" applyFill="1" applyBorder="1" applyAlignment="1">
      <alignment horizontal="center" vertical="center" wrapText="1" shrinkToFit="1"/>
    </xf>
    <xf numFmtId="0" fontId="0" fillId="10" borderId="3" xfId="0" applyFill="1" applyBorder="1" applyAlignment="1" applyProtection="1">
      <alignment horizontal="center" vertical="center" shrinkToFit="1"/>
      <protection locked="0"/>
    </xf>
    <xf numFmtId="0" fontId="0" fillId="10" borderId="1" xfId="0" applyFill="1" applyBorder="1" applyAlignment="1">
      <alignment horizontal="left" vertical="center" shrinkToFit="1"/>
    </xf>
    <xf numFmtId="0" fontId="0" fillId="9" borderId="1" xfId="0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0" fillId="3" borderId="8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10" borderId="1" xfId="0" applyFill="1" applyBorder="1" applyAlignment="1" applyProtection="1">
      <alignment horizontal="left" vertical="center" wrapText="1" shrinkToFit="1"/>
      <protection locked="0"/>
    </xf>
    <xf numFmtId="0" fontId="13" fillId="3" borderId="6" xfId="0" applyFont="1" applyFill="1" applyBorder="1" applyAlignment="1">
      <alignment vertical="center" shrinkToFit="1"/>
    </xf>
    <xf numFmtId="0" fontId="13" fillId="3" borderId="8" xfId="0" applyFont="1" applyFill="1" applyBorder="1" applyAlignment="1">
      <alignment vertical="center" shrinkToFit="1"/>
    </xf>
    <xf numFmtId="0" fontId="13" fillId="3" borderId="10" xfId="0" applyFont="1" applyFill="1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0" fillId="9" borderId="1" xfId="0" applyFill="1" applyBorder="1" applyAlignment="1">
      <alignment horizontal="center" vertical="center" shrinkToFit="1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 shrinkToFit="1"/>
    </xf>
    <xf numFmtId="0" fontId="0" fillId="8" borderId="2" xfId="0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6" borderId="6" xfId="0" applyFont="1" applyFill="1" applyBorder="1" applyAlignment="1">
      <alignment horizontal="center" vertical="center" shrinkToFit="1"/>
    </xf>
    <xf numFmtId="0" fontId="8" fillId="6" borderId="6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shrinkToFit="1"/>
    </xf>
    <xf numFmtId="0" fontId="0" fillId="8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3300"/>
      <color rgb="FFCCCCFF"/>
      <color rgb="FFFCCFB4"/>
      <color rgb="FFFFCCFF"/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302561</xdr:colOff>
      <xdr:row>19</xdr:row>
      <xdr:rowOff>78440</xdr:rowOff>
    </xdr:from>
    <xdr:to>
      <xdr:col>8</xdr:col>
      <xdr:colOff>291354</xdr:colOff>
      <xdr:row>21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74061" y="4482352"/>
          <a:ext cx="2319617" cy="504266"/>
        </a:xfrm>
        <a:prstGeom prst="rect">
          <a:avLst/>
        </a:prstGeom>
        <a:ln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G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列は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J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列に学科名を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入力すれば自動入力されます。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100854</xdr:colOff>
      <xdr:row>2</xdr:row>
      <xdr:rowOff>22412</xdr:rowOff>
    </xdr:from>
    <xdr:to>
      <xdr:col>17</xdr:col>
      <xdr:colOff>705971</xdr:colOff>
      <xdr:row>5</xdr:row>
      <xdr:rowOff>134471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642413" y="493059"/>
          <a:ext cx="2319617" cy="694765"/>
        </a:xfrm>
        <a:prstGeom prst="rect">
          <a:avLst/>
        </a:prstGeom>
        <a:ln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プルダウンメニューから選択。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系統が異なる学部については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シートを分けて入力してください。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459441</xdr:colOff>
      <xdr:row>19</xdr:row>
      <xdr:rowOff>78441</xdr:rowOff>
    </xdr:from>
    <xdr:to>
      <xdr:col>12</xdr:col>
      <xdr:colOff>336176</xdr:colOff>
      <xdr:row>21</xdr:row>
      <xdr:rowOff>112060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65176" y="4482353"/>
          <a:ext cx="2017059" cy="504266"/>
        </a:xfrm>
        <a:prstGeom prst="rect">
          <a:avLst/>
        </a:prstGeom>
        <a:ln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就職以外の場合、</a:t>
          </a:r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列以降は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入力不要です。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302557</xdr:colOff>
      <xdr:row>23</xdr:row>
      <xdr:rowOff>22412</xdr:rowOff>
    </xdr:from>
    <xdr:to>
      <xdr:col>17</xdr:col>
      <xdr:colOff>358588</xdr:colOff>
      <xdr:row>31</xdr:row>
      <xdr:rowOff>11206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4057" y="5367618"/>
          <a:ext cx="8740590" cy="1871382"/>
        </a:xfrm>
        <a:prstGeom prst="rect">
          <a:avLst/>
        </a:prstGeom>
        <a:ln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分類の詳細は総務省統計局のホームページをご覧ください。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日本標準産業分類（　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https://www.soumu.go.jp/toukei_toukatsu/index/seido/sangyo/index.htm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）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日本標準職業分類（　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https://www.soumu.go.jp/toukei_toukatsu/index/seido/shokgyou/21index.htm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）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○業種コード・職種コードの入力について、過去にお問い合わせいただいた例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①いわゆる一般職、総合職（例えば銀行等）の職種コードは？　→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事務従事者」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②「鳥取県保健事業団」の業種コードは？　→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P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医療、福祉」　</a:t>
          </a:r>
          <a:endParaRPr kumimoji="1" lang="en-US" altLang="ja-JP" sz="11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③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教員、保育士に就職した者の職種コードは？　→　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B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専門的技術的職業従事者」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④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介護福祉施設に就職する栄養士の職種コードは？　→　「</a:t>
          </a:r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B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専門的技術的職業従事者」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141197</xdr:colOff>
      <xdr:row>1</xdr:row>
      <xdr:rowOff>17928</xdr:rowOff>
    </xdr:from>
    <xdr:to>
      <xdr:col>6</xdr:col>
      <xdr:colOff>571500</xdr:colOff>
      <xdr:row>3</xdr:row>
      <xdr:rowOff>33618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09285" y="253252"/>
          <a:ext cx="833715" cy="363072"/>
        </a:xfrm>
        <a:prstGeom prst="rect">
          <a:avLst/>
        </a:prstGeom>
        <a:ln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16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1"/>
  <sheetViews>
    <sheetView showZeros="0" tabSelected="1" view="pageBreakPreview" zoomScaleNormal="100" zoomScaleSheetLayoutView="100" workbookViewId="0">
      <selection activeCell="F1" sqref="F1"/>
    </sheetView>
  </sheetViews>
  <sheetFormatPr defaultRowHeight="18.75" customHeight="1"/>
  <cols>
    <col min="1" max="1" width="1.6328125" customWidth="1"/>
    <col min="2" max="2" width="15.08984375" hidden="1" customWidth="1"/>
    <col min="3" max="5" width="4.7265625" hidden="1" customWidth="1"/>
    <col min="6" max="6" width="7.08984375" customWidth="1"/>
    <col min="7" max="7" width="17.7265625" customWidth="1"/>
    <col min="8" max="8" width="6.7265625" customWidth="1"/>
    <col min="9" max="9" width="20" customWidth="1"/>
    <col min="10" max="15" width="4.36328125" customWidth="1"/>
    <col min="16" max="16" width="1.6328125" customWidth="1"/>
  </cols>
  <sheetData>
    <row r="1" spans="2:16" ht="18.75" customHeight="1">
      <c r="F1" t="s">
        <v>131</v>
      </c>
      <c r="J1" s="54"/>
      <c r="K1" s="54"/>
      <c r="L1" s="54"/>
      <c r="M1" s="54"/>
      <c r="N1" s="54"/>
      <c r="O1" s="55" t="s">
        <v>150</v>
      </c>
    </row>
    <row r="2" spans="2:16" ht="18.75" customHeight="1">
      <c r="B2" s="86" t="s">
        <v>126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2:16" ht="18.75" customHeight="1">
      <c r="J3" s="6"/>
    </row>
    <row r="4" spans="2:16" ht="18.75" customHeight="1">
      <c r="H4" s="7" t="s">
        <v>151</v>
      </c>
      <c r="I4" s="56"/>
      <c r="L4" s="57"/>
      <c r="M4" s="58"/>
      <c r="N4" s="58"/>
      <c r="O4" s="58"/>
    </row>
    <row r="5" spans="2:16" ht="18.75" customHeight="1">
      <c r="H5" s="7" t="s">
        <v>154</v>
      </c>
      <c r="I5" s="56"/>
      <c r="L5" s="7" t="s">
        <v>153</v>
      </c>
      <c r="M5" s="85"/>
      <c r="N5" s="85"/>
      <c r="O5" s="85"/>
    </row>
    <row r="6" spans="2:16" ht="18.75" customHeight="1">
      <c r="H6" s="7" t="s">
        <v>152</v>
      </c>
      <c r="I6" s="90"/>
      <c r="J6" s="90"/>
      <c r="K6" s="90"/>
      <c r="L6" s="7" t="s">
        <v>137</v>
      </c>
      <c r="M6" s="84"/>
      <c r="N6" s="84"/>
      <c r="O6" s="84"/>
    </row>
    <row r="8" spans="2:16" ht="18.75" customHeight="1">
      <c r="B8" s="75" t="s">
        <v>132</v>
      </c>
      <c r="C8" s="75"/>
      <c r="D8" s="75"/>
      <c r="E8" s="75"/>
      <c r="F8" s="74" t="s">
        <v>133</v>
      </c>
      <c r="G8" s="74"/>
      <c r="H8" s="74"/>
      <c r="I8" s="74"/>
      <c r="J8" s="74"/>
      <c r="K8" s="74"/>
      <c r="L8" s="74"/>
      <c r="M8" s="74"/>
      <c r="N8" s="74"/>
      <c r="O8" s="74"/>
    </row>
    <row r="9" spans="2:16" ht="18.75" customHeight="1">
      <c r="B9" s="75" t="s">
        <v>99</v>
      </c>
      <c r="C9" s="75" t="s">
        <v>97</v>
      </c>
      <c r="D9" s="75" t="s">
        <v>2</v>
      </c>
      <c r="E9" s="75" t="s">
        <v>98</v>
      </c>
      <c r="F9" s="76" t="s">
        <v>134</v>
      </c>
      <c r="G9" s="76" t="s">
        <v>146</v>
      </c>
      <c r="H9" s="79" t="s">
        <v>140</v>
      </c>
      <c r="I9" s="79" t="s">
        <v>139</v>
      </c>
      <c r="J9" s="74" t="s">
        <v>247</v>
      </c>
      <c r="K9" s="74"/>
      <c r="L9" s="74"/>
      <c r="M9" s="74"/>
      <c r="N9" s="74"/>
      <c r="O9" s="74"/>
    </row>
    <row r="10" spans="2:16" ht="29.25" customHeight="1">
      <c r="B10" s="75"/>
      <c r="C10" s="75"/>
      <c r="D10" s="75"/>
      <c r="E10" s="75"/>
      <c r="F10" s="77"/>
      <c r="G10" s="77"/>
      <c r="H10" s="80"/>
      <c r="I10" s="80"/>
      <c r="J10" s="82" t="s">
        <v>117</v>
      </c>
      <c r="K10" s="83"/>
      <c r="L10" s="87" t="s">
        <v>10</v>
      </c>
      <c r="M10" s="83"/>
      <c r="N10" s="88" t="s">
        <v>118</v>
      </c>
      <c r="O10" s="89"/>
    </row>
    <row r="11" spans="2:16" ht="29.25" customHeight="1">
      <c r="B11" s="75"/>
      <c r="C11" s="75"/>
      <c r="D11" s="75"/>
      <c r="E11" s="75"/>
      <c r="F11" s="78"/>
      <c r="G11" s="78"/>
      <c r="H11" s="81"/>
      <c r="I11" s="81"/>
      <c r="J11" s="39"/>
      <c r="K11" s="40" t="s">
        <v>130</v>
      </c>
      <c r="L11" s="39"/>
      <c r="M11" s="40" t="s">
        <v>130</v>
      </c>
      <c r="N11" s="39"/>
      <c r="O11" s="40" t="s">
        <v>130</v>
      </c>
    </row>
    <row r="12" spans="2:16" ht="25.5" customHeight="1">
      <c r="B12" s="2"/>
      <c r="C12" s="2"/>
      <c r="D12" s="2"/>
      <c r="E12" s="2"/>
      <c r="F12" s="41" t="s">
        <v>208</v>
      </c>
      <c r="G12" s="37">
        <f ca="1">INDIRECT("'"&amp;$F12&amp;"'!O$5")</f>
        <v>0</v>
      </c>
      <c r="H12" s="37" t="e">
        <f ca="1">INDEX(コード!$C$6:$D$22,MATCH($G12,コード!$D$6:$D$22,0),1)</f>
        <v>#N/A</v>
      </c>
      <c r="I12" s="2" t="e">
        <f ca="1">VLOOKUP(H12,コード!$C$6:$H$22,3)</f>
        <v>#N/A</v>
      </c>
      <c r="J12" s="37">
        <f ca="1">INDIRECT("'"&amp;$F12&amp;"'!K$42")</f>
        <v>0</v>
      </c>
      <c r="K12" s="38">
        <f ca="1">INDIRECT("'"&amp;$F12&amp;"'!K$43")</f>
        <v>0</v>
      </c>
      <c r="L12" s="37">
        <f ca="1">INDIRECT("'"&amp;$F12&amp;"'!L$42")</f>
        <v>0</v>
      </c>
      <c r="M12" s="38">
        <f ca="1">INDIRECT("'"&amp;$F12&amp;"'!L$43")</f>
        <v>0</v>
      </c>
      <c r="N12" s="37">
        <f ca="1">INDIRECT("'"&amp;$F12&amp;"'!M$42")</f>
        <v>0</v>
      </c>
      <c r="O12" s="38">
        <f ca="1">INDIRECT("'"&amp;$F12&amp;"'!M$43")</f>
        <v>0</v>
      </c>
      <c r="P12" s="1"/>
    </row>
    <row r="13" spans="2:16" ht="25.5" customHeight="1">
      <c r="B13" s="2"/>
      <c r="C13" s="2"/>
      <c r="D13" s="2"/>
      <c r="E13" s="2"/>
      <c r="F13" s="41" t="s">
        <v>209</v>
      </c>
      <c r="G13" s="37">
        <f t="shared" ref="G13:G26" ca="1" si="0">INDIRECT("'"&amp;$F13&amp;"'!O$5")</f>
        <v>0</v>
      </c>
      <c r="H13" s="37" t="e">
        <f ca="1">INDEX(コード!$C$6:$D$22,MATCH($G13,コード!$D$6:$D$22,0),1)</f>
        <v>#N/A</v>
      </c>
      <c r="I13" s="2" t="e">
        <f ca="1">VLOOKUP(H13,コード!$C$6:$H$22,3)</f>
        <v>#N/A</v>
      </c>
      <c r="J13" s="37">
        <f ca="1">INDIRECT("'"&amp;$F13&amp;"'!K$42")</f>
        <v>0</v>
      </c>
      <c r="K13" s="38">
        <f t="shared" ref="K13:K26" ca="1" si="1">INDIRECT("'"&amp;$F13&amp;"'!K$43")</f>
        <v>0</v>
      </c>
      <c r="L13" s="37">
        <f t="shared" ref="L13:L26" ca="1" si="2">INDIRECT("'"&amp;$F13&amp;"'!L$42")</f>
        <v>0</v>
      </c>
      <c r="M13" s="38">
        <f t="shared" ref="M13:M26" ca="1" si="3">INDIRECT("'"&amp;$F13&amp;"'!L$43")</f>
        <v>0</v>
      </c>
      <c r="N13" s="37">
        <f t="shared" ref="N13:N26" ca="1" si="4">INDIRECT("'"&amp;$F13&amp;"'!M$42")</f>
        <v>0</v>
      </c>
      <c r="O13" s="38">
        <f t="shared" ref="O13:O26" ca="1" si="5">INDIRECT("'"&amp;$F13&amp;"'!M$43")</f>
        <v>0</v>
      </c>
      <c r="P13" s="1"/>
    </row>
    <row r="14" spans="2:16" ht="25.5" customHeight="1">
      <c r="B14" s="2"/>
      <c r="C14" s="2"/>
      <c r="D14" s="2"/>
      <c r="E14" s="2"/>
      <c r="F14" s="41" t="s">
        <v>210</v>
      </c>
      <c r="G14" s="37">
        <f t="shared" ca="1" si="0"/>
        <v>0</v>
      </c>
      <c r="H14" s="37" t="e">
        <f ca="1">INDEX(コード!$C$6:$D$22,MATCH($G14,コード!$D$6:$D$22,0),1)</f>
        <v>#N/A</v>
      </c>
      <c r="I14" s="2" t="e">
        <f ca="1">VLOOKUP(H14,コード!$C$6:$H$22,3)</f>
        <v>#N/A</v>
      </c>
      <c r="J14" s="37">
        <f t="shared" ref="J14:J26" ca="1" si="6">INDIRECT("'"&amp;$F14&amp;"'!K$42")</f>
        <v>0</v>
      </c>
      <c r="K14" s="38">
        <f t="shared" ca="1" si="1"/>
        <v>0</v>
      </c>
      <c r="L14" s="37">
        <f t="shared" ca="1" si="2"/>
        <v>0</v>
      </c>
      <c r="M14" s="38">
        <f t="shared" ca="1" si="3"/>
        <v>0</v>
      </c>
      <c r="N14" s="37">
        <f t="shared" ca="1" si="4"/>
        <v>0</v>
      </c>
      <c r="O14" s="38">
        <f t="shared" ca="1" si="5"/>
        <v>0</v>
      </c>
      <c r="P14" s="1"/>
    </row>
    <row r="15" spans="2:16" ht="25.5" customHeight="1">
      <c r="B15" s="2"/>
      <c r="C15" s="2"/>
      <c r="D15" s="2"/>
      <c r="E15" s="2"/>
      <c r="F15" s="41" t="s">
        <v>211</v>
      </c>
      <c r="G15" s="37">
        <f t="shared" ca="1" si="0"/>
        <v>0</v>
      </c>
      <c r="H15" s="37" t="e">
        <f ca="1">INDEX(コード!$C$6:$D$22,MATCH($G15,コード!$D$6:$D$22,0),1)</f>
        <v>#N/A</v>
      </c>
      <c r="I15" s="2" t="e">
        <f ca="1">VLOOKUP(H15,コード!$C$6:$H$22,3)</f>
        <v>#N/A</v>
      </c>
      <c r="J15" s="37">
        <f t="shared" ca="1" si="6"/>
        <v>0</v>
      </c>
      <c r="K15" s="38">
        <f t="shared" ca="1" si="1"/>
        <v>0</v>
      </c>
      <c r="L15" s="37">
        <f t="shared" ca="1" si="2"/>
        <v>0</v>
      </c>
      <c r="M15" s="38">
        <f t="shared" ca="1" si="3"/>
        <v>0</v>
      </c>
      <c r="N15" s="37">
        <f t="shared" ca="1" si="4"/>
        <v>0</v>
      </c>
      <c r="O15" s="38">
        <f t="shared" ca="1" si="5"/>
        <v>0</v>
      </c>
      <c r="P15" s="1"/>
    </row>
    <row r="16" spans="2:16" ht="25.5" customHeight="1">
      <c r="B16" s="2"/>
      <c r="C16" s="2"/>
      <c r="D16" s="2"/>
      <c r="E16" s="2"/>
      <c r="F16" s="41" t="s">
        <v>212</v>
      </c>
      <c r="G16" s="37">
        <f t="shared" ca="1" si="0"/>
        <v>0</v>
      </c>
      <c r="H16" s="37" t="e">
        <f ca="1">INDEX(コード!$C$6:$D$22,MATCH($G16,コード!$D$6:$D$22,0),1)</f>
        <v>#N/A</v>
      </c>
      <c r="I16" s="2" t="e">
        <f ca="1">VLOOKUP(H16,コード!$C$6:$H$22,3)</f>
        <v>#N/A</v>
      </c>
      <c r="J16" s="37">
        <f t="shared" ca="1" si="6"/>
        <v>0</v>
      </c>
      <c r="K16" s="38">
        <f t="shared" ca="1" si="1"/>
        <v>0</v>
      </c>
      <c r="L16" s="37">
        <f t="shared" ca="1" si="2"/>
        <v>0</v>
      </c>
      <c r="M16" s="38">
        <f t="shared" ca="1" si="3"/>
        <v>0</v>
      </c>
      <c r="N16" s="37">
        <f t="shared" ca="1" si="4"/>
        <v>0</v>
      </c>
      <c r="O16" s="38">
        <f t="shared" ca="1" si="5"/>
        <v>0</v>
      </c>
      <c r="P16" s="1"/>
    </row>
    <row r="17" spans="2:16" ht="25.5" customHeight="1">
      <c r="B17" s="2"/>
      <c r="C17" s="2"/>
      <c r="D17" s="2"/>
      <c r="E17" s="2"/>
      <c r="F17" s="41" t="s">
        <v>213</v>
      </c>
      <c r="G17" s="37">
        <f t="shared" ca="1" si="0"/>
        <v>0</v>
      </c>
      <c r="H17" s="37" t="e">
        <f ca="1">INDEX(コード!$C$6:$D$22,MATCH($G17,コード!$D$6:$D$22,0),1)</f>
        <v>#N/A</v>
      </c>
      <c r="I17" s="2" t="e">
        <f ca="1">VLOOKUP(H17,コード!$C$6:$H$22,3)</f>
        <v>#N/A</v>
      </c>
      <c r="J17" s="37">
        <f t="shared" ca="1" si="6"/>
        <v>0</v>
      </c>
      <c r="K17" s="38">
        <f t="shared" ca="1" si="1"/>
        <v>0</v>
      </c>
      <c r="L17" s="37">
        <f t="shared" ca="1" si="2"/>
        <v>0</v>
      </c>
      <c r="M17" s="38">
        <f t="shared" ca="1" si="3"/>
        <v>0</v>
      </c>
      <c r="N17" s="37">
        <f t="shared" ca="1" si="4"/>
        <v>0</v>
      </c>
      <c r="O17" s="38">
        <f t="shared" ca="1" si="5"/>
        <v>0</v>
      </c>
      <c r="P17" s="1"/>
    </row>
    <row r="18" spans="2:16" ht="25.5" customHeight="1">
      <c r="B18" s="2"/>
      <c r="C18" s="2"/>
      <c r="D18" s="2"/>
      <c r="E18" s="2"/>
      <c r="F18" s="41" t="s">
        <v>214</v>
      </c>
      <c r="G18" s="37">
        <f t="shared" ca="1" si="0"/>
        <v>0</v>
      </c>
      <c r="H18" s="37" t="e">
        <f ca="1">INDEX(コード!$C$6:$D$22,MATCH($G18,コード!$D$6:$D$22,0),1)</f>
        <v>#N/A</v>
      </c>
      <c r="I18" s="2" t="e">
        <f ca="1">VLOOKUP(H18,コード!$C$6:$H$22,3)</f>
        <v>#N/A</v>
      </c>
      <c r="J18" s="37">
        <f t="shared" ca="1" si="6"/>
        <v>0</v>
      </c>
      <c r="K18" s="38">
        <f t="shared" ca="1" si="1"/>
        <v>0</v>
      </c>
      <c r="L18" s="37">
        <f t="shared" ca="1" si="2"/>
        <v>0</v>
      </c>
      <c r="M18" s="38">
        <f t="shared" ca="1" si="3"/>
        <v>0</v>
      </c>
      <c r="N18" s="37">
        <f t="shared" ca="1" si="4"/>
        <v>0</v>
      </c>
      <c r="O18" s="38">
        <f t="shared" ca="1" si="5"/>
        <v>0</v>
      </c>
      <c r="P18" s="1"/>
    </row>
    <row r="19" spans="2:16" ht="25.5" customHeight="1">
      <c r="B19" s="2"/>
      <c r="C19" s="2"/>
      <c r="D19" s="2"/>
      <c r="E19" s="2"/>
      <c r="F19" s="41" t="s">
        <v>215</v>
      </c>
      <c r="G19" s="37">
        <f t="shared" ca="1" si="0"/>
        <v>0</v>
      </c>
      <c r="H19" s="37" t="e">
        <f ca="1">INDEX(コード!$C$6:$D$22,MATCH($G19,コード!$D$6:$D$22,0),1)</f>
        <v>#N/A</v>
      </c>
      <c r="I19" s="2" t="e">
        <f ca="1">VLOOKUP(H19,コード!$C$6:$H$22,3)</f>
        <v>#N/A</v>
      </c>
      <c r="J19" s="37">
        <f t="shared" ca="1" si="6"/>
        <v>0</v>
      </c>
      <c r="K19" s="38">
        <f t="shared" ca="1" si="1"/>
        <v>0</v>
      </c>
      <c r="L19" s="37">
        <f t="shared" ca="1" si="2"/>
        <v>0</v>
      </c>
      <c r="M19" s="38">
        <f t="shared" ca="1" si="3"/>
        <v>0</v>
      </c>
      <c r="N19" s="37">
        <f t="shared" ca="1" si="4"/>
        <v>0</v>
      </c>
      <c r="O19" s="38">
        <f t="shared" ca="1" si="5"/>
        <v>0</v>
      </c>
      <c r="P19" s="1"/>
    </row>
    <row r="20" spans="2:16" ht="25.5" customHeight="1">
      <c r="B20" s="2"/>
      <c r="C20" s="2"/>
      <c r="D20" s="2"/>
      <c r="E20" s="2"/>
      <c r="F20" s="41" t="s">
        <v>216</v>
      </c>
      <c r="G20" s="37">
        <f t="shared" ca="1" si="0"/>
        <v>0</v>
      </c>
      <c r="H20" s="37" t="e">
        <f ca="1">INDEX(コード!$C$6:$D$22,MATCH($G20,コード!$D$6:$D$22,0),1)</f>
        <v>#N/A</v>
      </c>
      <c r="I20" s="2" t="e">
        <f ca="1">VLOOKUP(H20,コード!$C$6:$H$22,3)</f>
        <v>#N/A</v>
      </c>
      <c r="J20" s="37">
        <f t="shared" ca="1" si="6"/>
        <v>0</v>
      </c>
      <c r="K20" s="38">
        <f t="shared" ca="1" si="1"/>
        <v>0</v>
      </c>
      <c r="L20" s="37">
        <f t="shared" ca="1" si="2"/>
        <v>0</v>
      </c>
      <c r="M20" s="38">
        <f t="shared" ca="1" si="3"/>
        <v>0</v>
      </c>
      <c r="N20" s="37">
        <f t="shared" ca="1" si="4"/>
        <v>0</v>
      </c>
      <c r="O20" s="38">
        <f t="shared" ca="1" si="5"/>
        <v>0</v>
      </c>
      <c r="P20" s="1"/>
    </row>
    <row r="21" spans="2:16" ht="25.5" customHeight="1">
      <c r="B21" s="2"/>
      <c r="C21" s="2"/>
      <c r="D21" s="2"/>
      <c r="E21" s="2"/>
      <c r="F21" s="41" t="s">
        <v>217</v>
      </c>
      <c r="G21" s="37">
        <f t="shared" ca="1" si="0"/>
        <v>0</v>
      </c>
      <c r="H21" s="37" t="e">
        <f ca="1">INDEX(コード!$C$6:$D$22,MATCH($G21,コード!$D$6:$D$22,0),1)</f>
        <v>#N/A</v>
      </c>
      <c r="I21" s="2" t="e">
        <f ca="1">VLOOKUP(H21,コード!$C$6:$H$22,3)</f>
        <v>#N/A</v>
      </c>
      <c r="J21" s="37">
        <f t="shared" ca="1" si="6"/>
        <v>0</v>
      </c>
      <c r="K21" s="38">
        <f t="shared" ca="1" si="1"/>
        <v>0</v>
      </c>
      <c r="L21" s="37">
        <f t="shared" ca="1" si="2"/>
        <v>0</v>
      </c>
      <c r="M21" s="38">
        <f t="shared" ca="1" si="3"/>
        <v>0</v>
      </c>
      <c r="N21" s="37">
        <f t="shared" ca="1" si="4"/>
        <v>0</v>
      </c>
      <c r="O21" s="38">
        <f t="shared" ca="1" si="5"/>
        <v>0</v>
      </c>
      <c r="P21" s="1"/>
    </row>
    <row r="22" spans="2:16" ht="25.5" customHeight="1">
      <c r="B22" s="2"/>
      <c r="C22" s="2"/>
      <c r="D22" s="2"/>
      <c r="E22" s="2"/>
      <c r="F22" s="41" t="s">
        <v>218</v>
      </c>
      <c r="G22" s="37">
        <f t="shared" ca="1" si="0"/>
        <v>0</v>
      </c>
      <c r="H22" s="37" t="e">
        <f ca="1">INDEX(コード!$C$6:$D$22,MATCH($G22,コード!$D$6:$D$22,0),1)</f>
        <v>#N/A</v>
      </c>
      <c r="I22" s="2" t="e">
        <f ca="1">VLOOKUP(H22,コード!$C$6:$H$22,3)</f>
        <v>#N/A</v>
      </c>
      <c r="J22" s="37">
        <f t="shared" ca="1" si="6"/>
        <v>0</v>
      </c>
      <c r="K22" s="38">
        <f t="shared" ca="1" si="1"/>
        <v>0</v>
      </c>
      <c r="L22" s="37">
        <f t="shared" ca="1" si="2"/>
        <v>0</v>
      </c>
      <c r="M22" s="38">
        <f t="shared" ca="1" si="3"/>
        <v>0</v>
      </c>
      <c r="N22" s="37">
        <f t="shared" ca="1" si="4"/>
        <v>0</v>
      </c>
      <c r="O22" s="38">
        <f t="shared" ca="1" si="5"/>
        <v>0</v>
      </c>
      <c r="P22" s="1"/>
    </row>
    <row r="23" spans="2:16" ht="25.5" customHeight="1">
      <c r="B23" s="2"/>
      <c r="C23" s="2"/>
      <c r="D23" s="2"/>
      <c r="E23" s="2"/>
      <c r="F23" s="41" t="s">
        <v>219</v>
      </c>
      <c r="G23" s="37">
        <f t="shared" ca="1" si="0"/>
        <v>0</v>
      </c>
      <c r="H23" s="37" t="e">
        <f ca="1">INDEX(コード!$C$6:$D$22,MATCH($G23,コード!$D$6:$D$22,0),1)</f>
        <v>#N/A</v>
      </c>
      <c r="I23" s="2" t="e">
        <f ca="1">VLOOKUP(H23,コード!$C$6:$H$22,3)</f>
        <v>#N/A</v>
      </c>
      <c r="J23" s="37">
        <f t="shared" ca="1" si="6"/>
        <v>0</v>
      </c>
      <c r="K23" s="38">
        <f t="shared" ca="1" si="1"/>
        <v>0</v>
      </c>
      <c r="L23" s="37">
        <f t="shared" ca="1" si="2"/>
        <v>0</v>
      </c>
      <c r="M23" s="38">
        <f t="shared" ca="1" si="3"/>
        <v>0</v>
      </c>
      <c r="N23" s="37">
        <f t="shared" ca="1" si="4"/>
        <v>0</v>
      </c>
      <c r="O23" s="38">
        <f t="shared" ca="1" si="5"/>
        <v>0</v>
      </c>
      <c r="P23" s="1"/>
    </row>
    <row r="24" spans="2:16" ht="25.5" customHeight="1">
      <c r="B24" s="2"/>
      <c r="C24" s="2"/>
      <c r="D24" s="2"/>
      <c r="E24" s="2"/>
      <c r="F24" s="41" t="s">
        <v>220</v>
      </c>
      <c r="G24" s="37">
        <f t="shared" ca="1" si="0"/>
        <v>0</v>
      </c>
      <c r="H24" s="37" t="e">
        <f ca="1">INDEX(コード!$C$6:$D$22,MATCH($G24,コード!$D$6:$D$22,0),1)</f>
        <v>#N/A</v>
      </c>
      <c r="I24" s="2" t="e">
        <f ca="1">VLOOKUP(H24,コード!$C$6:$H$22,3)</f>
        <v>#N/A</v>
      </c>
      <c r="J24" s="37">
        <f t="shared" ca="1" si="6"/>
        <v>0</v>
      </c>
      <c r="K24" s="38">
        <f t="shared" ca="1" si="1"/>
        <v>0</v>
      </c>
      <c r="L24" s="37">
        <f t="shared" ca="1" si="2"/>
        <v>0</v>
      </c>
      <c r="M24" s="38">
        <f t="shared" ca="1" si="3"/>
        <v>0</v>
      </c>
      <c r="N24" s="37">
        <f t="shared" ca="1" si="4"/>
        <v>0</v>
      </c>
      <c r="O24" s="38">
        <f t="shared" ca="1" si="5"/>
        <v>0</v>
      </c>
      <c r="P24" s="1"/>
    </row>
    <row r="25" spans="2:16" ht="25.5" customHeight="1">
      <c r="B25" s="2"/>
      <c r="C25" s="2"/>
      <c r="D25" s="2"/>
      <c r="E25" s="2"/>
      <c r="F25" s="41" t="s">
        <v>221</v>
      </c>
      <c r="G25" s="37">
        <f t="shared" ca="1" si="0"/>
        <v>0</v>
      </c>
      <c r="H25" s="37" t="e">
        <f ca="1">INDEX(コード!$C$6:$D$22,MATCH($G25,コード!$D$6:$D$22,0),1)</f>
        <v>#N/A</v>
      </c>
      <c r="I25" s="2" t="e">
        <f ca="1">VLOOKUP(H25,コード!$C$6:$H$22,3)</f>
        <v>#N/A</v>
      </c>
      <c r="J25" s="37">
        <f t="shared" ca="1" si="6"/>
        <v>0</v>
      </c>
      <c r="K25" s="38">
        <f t="shared" ca="1" si="1"/>
        <v>0</v>
      </c>
      <c r="L25" s="37">
        <f t="shared" ca="1" si="2"/>
        <v>0</v>
      </c>
      <c r="M25" s="38">
        <f t="shared" ca="1" si="3"/>
        <v>0</v>
      </c>
      <c r="N25" s="37">
        <f t="shared" ca="1" si="4"/>
        <v>0</v>
      </c>
      <c r="O25" s="38">
        <f t="shared" ca="1" si="5"/>
        <v>0</v>
      </c>
      <c r="P25" s="1"/>
    </row>
    <row r="26" spans="2:16" ht="25.5" customHeight="1">
      <c r="B26" s="2"/>
      <c r="C26" s="2"/>
      <c r="D26" s="2"/>
      <c r="E26" s="2"/>
      <c r="F26" s="41" t="s">
        <v>222</v>
      </c>
      <c r="G26" s="37">
        <f t="shared" ca="1" si="0"/>
        <v>0</v>
      </c>
      <c r="H26" s="37" t="e">
        <f ca="1">INDEX(コード!$C$6:$D$22,MATCH($G26,コード!$D$6:$D$22,0),1)</f>
        <v>#N/A</v>
      </c>
      <c r="I26" s="2" t="e">
        <f ca="1">VLOOKUP(H26,コード!$C$6:$H$22,3)</f>
        <v>#N/A</v>
      </c>
      <c r="J26" s="37">
        <f t="shared" ca="1" si="6"/>
        <v>0</v>
      </c>
      <c r="K26" s="38">
        <f t="shared" ca="1" si="1"/>
        <v>0</v>
      </c>
      <c r="L26" s="37">
        <f t="shared" ca="1" si="2"/>
        <v>0</v>
      </c>
      <c r="M26" s="38">
        <f t="shared" ca="1" si="3"/>
        <v>0</v>
      </c>
      <c r="N26" s="37">
        <f t="shared" ca="1" si="4"/>
        <v>0</v>
      </c>
      <c r="O26" s="38">
        <f t="shared" ca="1" si="5"/>
        <v>0</v>
      </c>
      <c r="P26" s="1"/>
    </row>
    <row r="27" spans="2:16" ht="25.5" customHeight="1">
      <c r="B27" s="10"/>
      <c r="C27" s="10"/>
      <c r="D27" s="10"/>
      <c r="E27" s="10"/>
      <c r="F27" s="73" t="s">
        <v>1</v>
      </c>
      <c r="G27" s="73"/>
      <c r="H27" s="10"/>
      <c r="I27" s="10"/>
      <c r="J27" s="2">
        <f ca="1">SUM(J12:J26)</f>
        <v>0</v>
      </c>
      <c r="K27" s="26">
        <f t="shared" ref="K27:O27" ca="1" si="7">SUM(K12:K26)</f>
        <v>0</v>
      </c>
      <c r="L27" s="2">
        <f t="shared" ca="1" si="7"/>
        <v>0</v>
      </c>
      <c r="M27" s="26">
        <f t="shared" ca="1" si="7"/>
        <v>0</v>
      </c>
      <c r="N27" s="2">
        <f t="shared" ca="1" si="7"/>
        <v>0</v>
      </c>
      <c r="O27" s="26">
        <f t="shared" ca="1" si="7"/>
        <v>0</v>
      </c>
      <c r="P27" s="1"/>
    </row>
    <row r="28" spans="2:16" ht="15" customHeight="1">
      <c r="G28" t="s">
        <v>115</v>
      </c>
      <c r="K28" s="8"/>
      <c r="M28" s="8"/>
      <c r="O28" s="8"/>
    </row>
    <row r="29" spans="2:16" ht="15" customHeight="1">
      <c r="K29" s="8"/>
      <c r="M29" s="8"/>
      <c r="O29" s="8"/>
    </row>
    <row r="30" spans="2:16" ht="15" customHeight="1">
      <c r="K30" s="8"/>
      <c r="M30" s="8"/>
      <c r="O30" s="8"/>
    </row>
    <row r="31" spans="2:16" ht="10.5" customHeight="1"/>
  </sheetData>
  <sheetProtection selectLockedCells="1"/>
  <mergeCells count="19">
    <mergeCell ref="M6:O6"/>
    <mergeCell ref="M5:O5"/>
    <mergeCell ref="B2:O2"/>
    <mergeCell ref="L10:M10"/>
    <mergeCell ref="N10:O10"/>
    <mergeCell ref="I6:K6"/>
    <mergeCell ref="F27:G27"/>
    <mergeCell ref="F8:O8"/>
    <mergeCell ref="B8:E8"/>
    <mergeCell ref="B9:B11"/>
    <mergeCell ref="C9:C11"/>
    <mergeCell ref="D9:D11"/>
    <mergeCell ref="E9:E11"/>
    <mergeCell ref="F9:F11"/>
    <mergeCell ref="G9:G11"/>
    <mergeCell ref="H9:H11"/>
    <mergeCell ref="I9:I11"/>
    <mergeCell ref="J9:O9"/>
    <mergeCell ref="J10:K10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topLeftCell="A3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237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topLeftCell="A3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238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239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topLeftCell="A3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240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241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242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243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G10" sqref="G10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244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G10" sqref="G10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245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2:H61"/>
  <sheetViews>
    <sheetView view="pageBreakPreview" zoomScaleNormal="100" zoomScaleSheetLayoutView="100" workbookViewId="0">
      <selection activeCell="C7" sqref="C7"/>
    </sheetView>
  </sheetViews>
  <sheetFormatPr defaultColWidth="9" defaultRowHeight="13"/>
  <cols>
    <col min="1" max="2" width="2.08984375" style="1" customWidth="1"/>
    <col min="3" max="3" width="6" style="1" customWidth="1"/>
    <col min="4" max="4" width="23" style="1" customWidth="1"/>
    <col min="5" max="5" width="11.6328125" style="1" hidden="1" customWidth="1"/>
    <col min="6" max="6" width="10.90625" style="1" customWidth="1"/>
    <col min="7" max="7" width="6" style="1" customWidth="1"/>
    <col min="8" max="8" width="23" style="1" customWidth="1"/>
    <col min="9" max="10" width="2.08984375" style="1" customWidth="1"/>
    <col min="11" max="16384" width="9" style="1"/>
  </cols>
  <sheetData>
    <row r="2" spans="3:8" ht="18.75" customHeight="1">
      <c r="C2" s="99" t="s">
        <v>129</v>
      </c>
      <c r="D2" s="99"/>
      <c r="E2" s="99"/>
      <c r="F2" s="99"/>
      <c r="G2" s="99"/>
      <c r="H2" s="99"/>
    </row>
    <row r="3" spans="3:8" ht="18.75" customHeight="1"/>
    <row r="4" spans="3:8" ht="18.75" customHeight="1">
      <c r="C4" s="96" t="s">
        <v>142</v>
      </c>
      <c r="D4" s="96"/>
      <c r="E4" s="24"/>
      <c r="G4" s="96" t="s">
        <v>143</v>
      </c>
      <c r="H4" s="96"/>
    </row>
    <row r="5" spans="3:8" ht="18.75" customHeight="1">
      <c r="C5" s="9" t="s">
        <v>13</v>
      </c>
      <c r="D5" s="9" t="s">
        <v>11</v>
      </c>
      <c r="E5" s="21"/>
      <c r="G5" s="9" t="s">
        <v>12</v>
      </c>
      <c r="H5" s="9" t="s">
        <v>11</v>
      </c>
    </row>
    <row r="6" spans="3:8" ht="18.75" customHeight="1">
      <c r="C6" s="11">
        <v>1</v>
      </c>
      <c r="D6" s="12" t="s">
        <v>14</v>
      </c>
      <c r="E6" s="67" t="s">
        <v>203</v>
      </c>
      <c r="F6" s="13"/>
      <c r="G6" s="93" t="s">
        <v>15</v>
      </c>
      <c r="H6" s="64" t="s">
        <v>16</v>
      </c>
    </row>
    <row r="7" spans="3:8" ht="18.75" customHeight="1">
      <c r="C7" s="11">
        <v>2</v>
      </c>
      <c r="D7" s="12" t="s">
        <v>17</v>
      </c>
      <c r="E7" s="67" t="s">
        <v>203</v>
      </c>
      <c r="F7" s="14"/>
      <c r="G7" s="94"/>
      <c r="H7" s="65" t="s">
        <v>16</v>
      </c>
    </row>
    <row r="8" spans="3:8" ht="18.75" customHeight="1">
      <c r="C8" s="11">
        <v>3</v>
      </c>
      <c r="D8" s="12" t="s">
        <v>18</v>
      </c>
      <c r="E8" s="67" t="s">
        <v>203</v>
      </c>
      <c r="F8" s="14"/>
      <c r="G8" s="94"/>
      <c r="H8" s="59" t="s">
        <v>16</v>
      </c>
    </row>
    <row r="9" spans="3:8" ht="18.75" customHeight="1">
      <c r="C9" s="11">
        <v>4</v>
      </c>
      <c r="D9" s="12" t="s">
        <v>19</v>
      </c>
      <c r="E9" s="67" t="s">
        <v>203</v>
      </c>
      <c r="F9" s="14"/>
      <c r="G9" s="94"/>
      <c r="H9" s="65" t="s">
        <v>16</v>
      </c>
    </row>
    <row r="10" spans="3:8" ht="18.75" customHeight="1">
      <c r="C10" s="11">
        <v>5</v>
      </c>
      <c r="D10" s="12" t="s">
        <v>20</v>
      </c>
      <c r="E10" s="67" t="s">
        <v>203</v>
      </c>
      <c r="F10" s="15"/>
      <c r="G10" s="95"/>
      <c r="H10" s="66" t="s">
        <v>16</v>
      </c>
    </row>
    <row r="11" spans="3:8" ht="18.75" customHeight="1">
      <c r="C11" s="3">
        <v>6</v>
      </c>
      <c r="D11" s="5" t="s">
        <v>21</v>
      </c>
      <c r="E11" s="24" t="s">
        <v>204</v>
      </c>
      <c r="G11" s="91" t="s">
        <v>22</v>
      </c>
      <c r="H11" s="91" t="s">
        <v>23</v>
      </c>
    </row>
    <row r="12" spans="3:8" ht="18.75" customHeight="1">
      <c r="C12" s="3">
        <v>7</v>
      </c>
      <c r="D12" s="5" t="s">
        <v>24</v>
      </c>
      <c r="E12" s="24" t="s">
        <v>204</v>
      </c>
      <c r="G12" s="100"/>
      <c r="H12" s="100"/>
    </row>
    <row r="13" spans="3:8" ht="18.75" customHeight="1">
      <c r="C13" s="3">
        <v>8</v>
      </c>
      <c r="D13" s="5" t="s">
        <v>25</v>
      </c>
      <c r="E13" s="24" t="s">
        <v>204</v>
      </c>
      <c r="G13" s="92"/>
      <c r="H13" s="92"/>
    </row>
    <row r="14" spans="3:8" ht="18.75" customHeight="1">
      <c r="C14" s="11">
        <v>9</v>
      </c>
      <c r="D14" s="12" t="s">
        <v>26</v>
      </c>
      <c r="E14" s="67" t="s">
        <v>205</v>
      </c>
      <c r="F14" s="13"/>
      <c r="G14" s="93" t="s">
        <v>27</v>
      </c>
      <c r="H14" s="93" t="s">
        <v>28</v>
      </c>
    </row>
    <row r="15" spans="3:8" ht="18.75" customHeight="1">
      <c r="C15" s="11">
        <v>10</v>
      </c>
      <c r="D15" s="12" t="s">
        <v>29</v>
      </c>
      <c r="E15" s="67" t="s">
        <v>205</v>
      </c>
      <c r="F15" s="14"/>
      <c r="G15" s="94"/>
      <c r="H15" s="94"/>
    </row>
    <row r="16" spans="3:8" ht="18.75" customHeight="1">
      <c r="C16" s="11">
        <v>11</v>
      </c>
      <c r="D16" s="12" t="s">
        <v>30</v>
      </c>
      <c r="E16" s="67" t="s">
        <v>205</v>
      </c>
      <c r="F16" s="15"/>
      <c r="G16" s="95"/>
      <c r="H16" s="95"/>
    </row>
    <row r="17" spans="3:8" ht="18.75" customHeight="1">
      <c r="C17" s="3">
        <v>12</v>
      </c>
      <c r="D17" s="5" t="s">
        <v>31</v>
      </c>
      <c r="E17" s="24" t="s">
        <v>206</v>
      </c>
      <c r="G17" s="91" t="s">
        <v>32</v>
      </c>
      <c r="H17" s="91" t="s">
        <v>33</v>
      </c>
    </row>
    <row r="18" spans="3:8" ht="18.75" customHeight="1">
      <c r="C18" s="3">
        <v>13</v>
      </c>
      <c r="D18" s="5" t="s">
        <v>34</v>
      </c>
      <c r="E18" s="24" t="s">
        <v>206</v>
      </c>
      <c r="G18" s="92"/>
      <c r="H18" s="92"/>
    </row>
    <row r="19" spans="3:8" ht="18.75" customHeight="1">
      <c r="C19" s="11">
        <v>14</v>
      </c>
      <c r="D19" s="12" t="s">
        <v>35</v>
      </c>
      <c r="E19" s="67" t="s">
        <v>207</v>
      </c>
      <c r="F19" s="13"/>
      <c r="G19" s="93" t="s">
        <v>36</v>
      </c>
      <c r="H19" s="93" t="s">
        <v>37</v>
      </c>
    </row>
    <row r="20" spans="3:8" ht="18.75" customHeight="1">
      <c r="C20" s="11">
        <v>15</v>
      </c>
      <c r="D20" s="12" t="s">
        <v>38</v>
      </c>
      <c r="E20" s="67" t="s">
        <v>207</v>
      </c>
      <c r="F20" s="14"/>
      <c r="G20" s="94"/>
      <c r="H20" s="94"/>
    </row>
    <row r="21" spans="3:8" ht="18.75" customHeight="1">
      <c r="C21" s="11">
        <v>16</v>
      </c>
      <c r="D21" s="12" t="s">
        <v>39</v>
      </c>
      <c r="E21" s="67" t="s">
        <v>207</v>
      </c>
      <c r="F21" s="14"/>
      <c r="G21" s="94"/>
      <c r="H21" s="94"/>
    </row>
    <row r="22" spans="3:8" ht="18.75" customHeight="1">
      <c r="C22" s="11">
        <v>17</v>
      </c>
      <c r="D22" s="12" t="s">
        <v>40</v>
      </c>
      <c r="E22" s="67" t="s">
        <v>207</v>
      </c>
      <c r="F22" s="15"/>
      <c r="G22" s="95"/>
      <c r="H22" s="95"/>
    </row>
    <row r="23" spans="3:8" ht="18.75" customHeight="1"/>
    <row r="24" spans="3:8" ht="18.75" customHeight="1">
      <c r="C24" s="97" t="s">
        <v>101</v>
      </c>
      <c r="D24" s="97"/>
      <c r="E24" s="24"/>
    </row>
    <row r="25" spans="3:8" ht="18.75" customHeight="1">
      <c r="D25" s="2" t="s">
        <v>246</v>
      </c>
    </row>
    <row r="26" spans="3:8" ht="18.75" customHeight="1"/>
    <row r="27" spans="3:8" ht="18.75" customHeight="1">
      <c r="C27" s="97" t="s">
        <v>102</v>
      </c>
      <c r="D27" s="97"/>
      <c r="E27" s="24"/>
    </row>
    <row r="28" spans="3:8" ht="18.75" customHeight="1">
      <c r="D28" s="2" t="s">
        <v>103</v>
      </c>
    </row>
    <row r="29" spans="3:8" ht="18.75" customHeight="1">
      <c r="D29" s="2" t="s">
        <v>104</v>
      </c>
    </row>
    <row r="30" spans="3:8" ht="18.75" customHeight="1"/>
    <row r="31" spans="3:8" ht="18.75" customHeight="1">
      <c r="C31" s="97" t="s">
        <v>105</v>
      </c>
      <c r="D31" s="97"/>
      <c r="E31" s="24"/>
    </row>
    <row r="32" spans="3:8" ht="18.75" customHeight="1">
      <c r="D32" s="2" t="s">
        <v>105</v>
      </c>
    </row>
    <row r="33" spans="3:8" ht="18.75" customHeight="1">
      <c r="D33" s="2" t="s">
        <v>106</v>
      </c>
    </row>
    <row r="34" spans="3:8" ht="18.75" customHeight="1">
      <c r="D34" s="2" t="s">
        <v>107</v>
      </c>
    </row>
    <row r="35" spans="3:8" ht="18.75" customHeight="1"/>
    <row r="36" spans="3:8" ht="18.75" customHeight="1">
      <c r="C36" s="97" t="s">
        <v>148</v>
      </c>
      <c r="D36" s="97"/>
      <c r="E36" s="24"/>
    </row>
    <row r="37" spans="3:8" ht="18.75" customHeight="1">
      <c r="D37" s="2" t="s">
        <v>108</v>
      </c>
      <c r="E37" s="14"/>
      <c r="F37" s="98" t="s">
        <v>124</v>
      </c>
      <c r="G37" s="97"/>
      <c r="H37" s="97"/>
    </row>
    <row r="38" spans="3:8" ht="18.75" customHeight="1">
      <c r="D38" s="2" t="s">
        <v>109</v>
      </c>
      <c r="E38" s="14"/>
      <c r="F38" s="98" t="s">
        <v>110</v>
      </c>
      <c r="G38" s="97"/>
      <c r="H38" s="97"/>
    </row>
    <row r="39" spans="3:8" ht="18.75" customHeight="1"/>
    <row r="40" spans="3:8" ht="18.75" customHeight="1">
      <c r="C40" s="96" t="s">
        <v>41</v>
      </c>
      <c r="D40" s="96"/>
      <c r="E40" s="24"/>
      <c r="G40" s="96" t="s">
        <v>83</v>
      </c>
      <c r="H40" s="96"/>
    </row>
    <row r="41" spans="3:8" ht="18.75" customHeight="1">
      <c r="C41" s="9" t="s">
        <v>42</v>
      </c>
      <c r="D41" s="9" t="s">
        <v>11</v>
      </c>
      <c r="E41" s="21"/>
      <c r="G41" s="9" t="s">
        <v>42</v>
      </c>
      <c r="H41" s="9" t="s">
        <v>11</v>
      </c>
    </row>
    <row r="42" spans="3:8" ht="18.75" customHeight="1">
      <c r="C42" s="3" t="s">
        <v>43</v>
      </c>
      <c r="D42" s="3" t="s">
        <v>44</v>
      </c>
      <c r="E42" s="21"/>
      <c r="G42" s="3" t="s">
        <v>43</v>
      </c>
      <c r="H42" s="3" t="s">
        <v>86</v>
      </c>
    </row>
    <row r="43" spans="3:8" ht="18.75" customHeight="1">
      <c r="C43" s="17" t="s">
        <v>45</v>
      </c>
      <c r="D43" s="17" t="s">
        <v>46</v>
      </c>
      <c r="E43" s="21"/>
      <c r="G43" s="18" t="s">
        <v>45</v>
      </c>
      <c r="H43" s="18" t="s">
        <v>85</v>
      </c>
    </row>
    <row r="44" spans="3:8" ht="18.75" customHeight="1">
      <c r="C44" s="3" t="s">
        <v>47</v>
      </c>
      <c r="D44" s="3" t="s">
        <v>48</v>
      </c>
      <c r="E44" s="21"/>
      <c r="G44" s="3" t="s">
        <v>47</v>
      </c>
      <c r="H44" s="3" t="s">
        <v>84</v>
      </c>
    </row>
    <row r="45" spans="3:8" ht="18.75" customHeight="1">
      <c r="C45" s="17" t="s">
        <v>49</v>
      </c>
      <c r="D45" s="17" t="s">
        <v>50</v>
      </c>
      <c r="E45" s="21"/>
      <c r="G45" s="18" t="s">
        <v>49</v>
      </c>
      <c r="H45" s="18" t="s">
        <v>87</v>
      </c>
    </row>
    <row r="46" spans="3:8" ht="18.75" customHeight="1">
      <c r="C46" s="3" t="s">
        <v>51</v>
      </c>
      <c r="D46" s="3" t="s">
        <v>52</v>
      </c>
      <c r="E46" s="21"/>
      <c r="G46" s="3" t="s">
        <v>51</v>
      </c>
      <c r="H46" s="3" t="s">
        <v>88</v>
      </c>
    </row>
    <row r="47" spans="3:8" ht="18.75" customHeight="1">
      <c r="C47" s="17" t="s">
        <v>53</v>
      </c>
      <c r="D47" s="17" t="s">
        <v>54</v>
      </c>
      <c r="E47" s="21"/>
      <c r="G47" s="18" t="s">
        <v>53</v>
      </c>
      <c r="H47" s="18" t="s">
        <v>89</v>
      </c>
    </row>
    <row r="48" spans="3:8" ht="18.75" customHeight="1">
      <c r="C48" s="3" t="s">
        <v>55</v>
      </c>
      <c r="D48" s="3" t="s">
        <v>56</v>
      </c>
      <c r="E48" s="21"/>
      <c r="G48" s="3" t="s">
        <v>55</v>
      </c>
      <c r="H48" s="3" t="s">
        <v>90</v>
      </c>
    </row>
    <row r="49" spans="3:8" ht="18.75" customHeight="1">
      <c r="C49" s="17" t="s">
        <v>57</v>
      </c>
      <c r="D49" s="17" t="s">
        <v>58</v>
      </c>
      <c r="E49" s="21"/>
      <c r="G49" s="18" t="s">
        <v>57</v>
      </c>
      <c r="H49" s="18" t="s">
        <v>91</v>
      </c>
    </row>
    <row r="50" spans="3:8" ht="18.75" customHeight="1">
      <c r="C50" s="3" t="s">
        <v>59</v>
      </c>
      <c r="D50" s="3" t="s">
        <v>60</v>
      </c>
      <c r="E50" s="21"/>
      <c r="G50" s="3" t="s">
        <v>59</v>
      </c>
      <c r="H50" s="3" t="s">
        <v>92</v>
      </c>
    </row>
    <row r="51" spans="3:8" ht="18.75" customHeight="1">
      <c r="C51" s="17" t="s">
        <v>61</v>
      </c>
      <c r="D51" s="17" t="s">
        <v>62</v>
      </c>
      <c r="E51" s="21"/>
      <c r="G51" s="18" t="s">
        <v>61</v>
      </c>
      <c r="H51" s="18" t="s">
        <v>93</v>
      </c>
    </row>
    <row r="52" spans="3:8" ht="18.75" customHeight="1">
      <c r="C52" s="3" t="s">
        <v>63</v>
      </c>
      <c r="D52" s="3" t="s">
        <v>64</v>
      </c>
      <c r="E52" s="21"/>
      <c r="G52" s="3" t="s">
        <v>63</v>
      </c>
      <c r="H52" s="3" t="s">
        <v>94</v>
      </c>
    </row>
    <row r="53" spans="3:8" ht="18.75" customHeight="1">
      <c r="C53" s="17" t="s">
        <v>65</v>
      </c>
      <c r="D53" s="17" t="s">
        <v>66</v>
      </c>
      <c r="E53" s="21"/>
      <c r="G53" s="18" t="s">
        <v>65</v>
      </c>
      <c r="H53" s="18" t="s">
        <v>95</v>
      </c>
    </row>
    <row r="54" spans="3:8" ht="18.75" customHeight="1">
      <c r="C54" s="3" t="s">
        <v>67</v>
      </c>
      <c r="D54" s="3" t="s">
        <v>68</v>
      </c>
      <c r="E54" s="21"/>
    </row>
    <row r="55" spans="3:8" ht="18.75" customHeight="1">
      <c r="C55" s="17" t="s">
        <v>69</v>
      </c>
      <c r="D55" s="17" t="s">
        <v>70</v>
      </c>
      <c r="E55" s="21"/>
    </row>
    <row r="56" spans="3:8" ht="18.75" customHeight="1">
      <c r="C56" s="3" t="s">
        <v>71</v>
      </c>
      <c r="D56" s="3" t="s">
        <v>72</v>
      </c>
      <c r="E56" s="21"/>
    </row>
    <row r="57" spans="3:8" ht="18.75" customHeight="1">
      <c r="C57" s="17" t="s">
        <v>73</v>
      </c>
      <c r="D57" s="17" t="s">
        <v>74</v>
      </c>
      <c r="E57" s="21"/>
    </row>
    <row r="58" spans="3:8" ht="18.75" customHeight="1">
      <c r="C58" s="3" t="s">
        <v>75</v>
      </c>
      <c r="D58" s="3" t="s">
        <v>76</v>
      </c>
      <c r="E58" s="21"/>
    </row>
    <row r="59" spans="3:8" ht="18.75" customHeight="1">
      <c r="C59" s="17" t="s">
        <v>77</v>
      </c>
      <c r="D59" s="17" t="s">
        <v>78</v>
      </c>
      <c r="E59" s="21"/>
    </row>
    <row r="60" spans="3:8" ht="18.75" customHeight="1">
      <c r="C60" s="3" t="s">
        <v>79</v>
      </c>
      <c r="D60" s="3" t="s">
        <v>80</v>
      </c>
      <c r="E60" s="21"/>
    </row>
    <row r="61" spans="3:8" ht="18.75" customHeight="1">
      <c r="C61" s="17" t="s">
        <v>81</v>
      </c>
      <c r="D61" s="17" t="s">
        <v>82</v>
      </c>
      <c r="E61" s="21"/>
    </row>
  </sheetData>
  <mergeCells count="20">
    <mergeCell ref="H14:H16"/>
    <mergeCell ref="C2:H2"/>
    <mergeCell ref="C4:D4"/>
    <mergeCell ref="G4:H4"/>
    <mergeCell ref="G6:G10"/>
    <mergeCell ref="G11:G13"/>
    <mergeCell ref="H11:H13"/>
    <mergeCell ref="G14:G16"/>
    <mergeCell ref="G17:G18"/>
    <mergeCell ref="H17:H18"/>
    <mergeCell ref="G19:G22"/>
    <mergeCell ref="H19:H22"/>
    <mergeCell ref="C40:D40"/>
    <mergeCell ref="G40:H40"/>
    <mergeCell ref="C24:D24"/>
    <mergeCell ref="C36:D36"/>
    <mergeCell ref="C31:D31"/>
    <mergeCell ref="C27:D27"/>
    <mergeCell ref="F38:H38"/>
    <mergeCell ref="F37:H37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&amp;C学部コード（学部分類）・業種コード・職種コード&amp;R&amp;P / &amp;N ページ</oddFooter>
  </headerFooter>
  <rowBreaks count="1" manualBreakCount="1">
    <brk id="3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topLeftCell="A3" zoomScale="85" zoomScaleNormal="100" zoomScaleSheetLayoutView="85" workbookViewId="0">
      <selection activeCell="G11" sqref="G11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114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 t="s">
        <v>17</v>
      </c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72">
        <f>INDEX(コード!$C$6:$D$22,MATCH($O$5,コード!$D$6:$D$22,0),1)</f>
        <v>2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>令和７年３月卒</v>
      </c>
      <c r="H10" s="49" t="str">
        <f>IF($J10="","",$O$5)</f>
        <v>経済経営系</v>
      </c>
      <c r="I10" s="71">
        <f>IF($J10="","",$O$6)</f>
        <v>2</v>
      </c>
      <c r="J10" s="45" t="s">
        <v>227</v>
      </c>
      <c r="K10" s="43" t="s">
        <v>5</v>
      </c>
      <c r="L10" s="43" t="s">
        <v>6</v>
      </c>
      <c r="M10" s="46" t="s">
        <v>108</v>
      </c>
      <c r="N10" s="43" t="s">
        <v>155</v>
      </c>
      <c r="O10" s="5" t="str">
        <f>IF(N10="","",VLOOKUP(N10,コード!$C$42:$D$61,2))</f>
        <v>農業，林業</v>
      </c>
      <c r="P10" s="48" t="s">
        <v>166</v>
      </c>
      <c r="Q10" s="5" t="str">
        <f>IF(P10="","",VLOOKUP(P10,コード!$G$42:$H$53,2))</f>
        <v>農林漁業従事者</v>
      </c>
      <c r="R10" s="63" t="s">
        <v>224</v>
      </c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>令和７年３月卒</v>
      </c>
      <c r="H11" s="49" t="str">
        <f t="shared" ref="H11:H39" si="1">IF(J11="","",$O$5)</f>
        <v>経済経営系</v>
      </c>
      <c r="I11" s="71">
        <f t="shared" ref="I11:I39" si="2">IF($J11="","",$O$6)</f>
        <v>2</v>
      </c>
      <c r="J11" s="45" t="s">
        <v>228</v>
      </c>
      <c r="K11" s="43" t="s">
        <v>104</v>
      </c>
      <c r="L11" s="43" t="s">
        <v>6</v>
      </c>
      <c r="M11" s="46" t="s">
        <v>109</v>
      </c>
      <c r="N11" s="43" t="s">
        <v>162</v>
      </c>
      <c r="O11" s="5" t="str">
        <f>IF(N11="","",VLOOKUP(N11,コード!$C$42:$D$61,2))</f>
        <v>製造業</v>
      </c>
      <c r="P11" s="48" t="s">
        <v>116</v>
      </c>
      <c r="Q11" s="5" t="str">
        <f>IF(P11="","",VLOOKUP(P11,コード!$G$42:$H$53,2))</f>
        <v>専門的・技術的職業従事者</v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>令和７年３月卒</v>
      </c>
      <c r="H12" s="49" t="str">
        <f t="shared" si="1"/>
        <v>経済経営系</v>
      </c>
      <c r="I12" s="71">
        <f t="shared" si="2"/>
        <v>2</v>
      </c>
      <c r="J12" s="45" t="s">
        <v>227</v>
      </c>
      <c r="K12" s="43" t="s">
        <v>5</v>
      </c>
      <c r="L12" s="43" t="s">
        <v>107</v>
      </c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>令和７年３月卒</v>
      </c>
      <c r="H13" s="49" t="str">
        <f t="shared" si="1"/>
        <v>経済経営系</v>
      </c>
      <c r="I13" s="71">
        <f t="shared" si="2"/>
        <v>2</v>
      </c>
      <c r="J13" s="45" t="s">
        <v>228</v>
      </c>
      <c r="K13" s="43" t="s">
        <v>104</v>
      </c>
      <c r="L13" s="43" t="s">
        <v>106</v>
      </c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>令和７年３月卒</v>
      </c>
      <c r="H14" s="49" t="str">
        <f t="shared" si="1"/>
        <v>経済経営系</v>
      </c>
      <c r="I14" s="71">
        <f t="shared" si="2"/>
        <v>2</v>
      </c>
      <c r="J14" s="45" t="s">
        <v>229</v>
      </c>
      <c r="K14" s="43" t="s">
        <v>5</v>
      </c>
      <c r="L14" s="43" t="s">
        <v>6</v>
      </c>
      <c r="M14" s="46" t="s">
        <v>109</v>
      </c>
      <c r="N14" s="43" t="s">
        <v>170</v>
      </c>
      <c r="O14" s="5" t="str">
        <f>IF(N14="","",VLOOKUP(N14,コード!$C$42:$D$61,2))</f>
        <v>卸売業，小売業</v>
      </c>
      <c r="P14" s="48" t="s">
        <v>160</v>
      </c>
      <c r="Q14" s="5" t="str">
        <f>IF(P14="","",VLOOKUP(P14,コード!$G$42:$H$53,2))</f>
        <v>販売従事者</v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>令和７年３月卒</v>
      </c>
      <c r="H15" s="49" t="str">
        <f t="shared" si="1"/>
        <v>経済経営系</v>
      </c>
      <c r="I15" s="71">
        <f t="shared" si="2"/>
        <v>2</v>
      </c>
      <c r="J15" s="45" t="s">
        <v>229</v>
      </c>
      <c r="K15" s="43" t="s">
        <v>104</v>
      </c>
      <c r="L15" s="43" t="s">
        <v>6</v>
      </c>
      <c r="M15" s="46" t="s">
        <v>108</v>
      </c>
      <c r="N15" s="43" t="s">
        <v>178</v>
      </c>
      <c r="O15" s="5" t="str">
        <f>IF(N15="","",VLOOKUP(N15,コード!$C$42:$D$61,2))</f>
        <v>宿泊業，飲食サービス業</v>
      </c>
      <c r="P15" s="48" t="s">
        <v>162</v>
      </c>
      <c r="Q15" s="5" t="str">
        <f>IF(P15="","",VLOOKUP(P15,コード!$G$42:$H$53,2))</f>
        <v>サービス職業従事者</v>
      </c>
      <c r="R15" s="45" t="s">
        <v>223</v>
      </c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>令和７年３月卒</v>
      </c>
      <c r="H16" s="49" t="str">
        <f t="shared" si="1"/>
        <v>経済経営系</v>
      </c>
      <c r="I16" s="71">
        <f t="shared" si="2"/>
        <v>2</v>
      </c>
      <c r="J16" s="45" t="s">
        <v>229</v>
      </c>
      <c r="K16" s="43" t="s">
        <v>5</v>
      </c>
      <c r="L16" s="43" t="s">
        <v>6</v>
      </c>
      <c r="M16" s="46" t="s">
        <v>108</v>
      </c>
      <c r="N16" s="43" t="s">
        <v>188</v>
      </c>
      <c r="O16" s="5" t="str">
        <f>IF(N16="","",VLOOKUP(N16,コード!$C$42:$D$61,2))</f>
        <v>公務（他に分類されるものを除く）</v>
      </c>
      <c r="P16" s="48" t="s">
        <v>158</v>
      </c>
      <c r="Q16" s="5" t="str">
        <f>IF(P16="","",VLOOKUP(P16,コード!$G$42:$H$53,2))</f>
        <v>事務従事者</v>
      </c>
      <c r="R16" s="45" t="s">
        <v>225</v>
      </c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>令和７年３月卒</v>
      </c>
      <c r="H17" s="49" t="str">
        <f t="shared" si="1"/>
        <v>経済経営系</v>
      </c>
      <c r="I17" s="71">
        <f t="shared" si="2"/>
        <v>2</v>
      </c>
      <c r="J17" s="45" t="s">
        <v>229</v>
      </c>
      <c r="K17" s="43" t="s">
        <v>104</v>
      </c>
      <c r="L17" s="43" t="s">
        <v>6</v>
      </c>
      <c r="M17" s="46" t="s">
        <v>108</v>
      </c>
      <c r="N17" s="43" t="s">
        <v>184</v>
      </c>
      <c r="O17" s="5" t="str">
        <f>IF(N17="","",VLOOKUP(N17,コード!$C$42:$D$61,2))</f>
        <v>複合サービス事業</v>
      </c>
      <c r="P17" s="48" t="s">
        <v>158</v>
      </c>
      <c r="Q17" s="5" t="str">
        <f>IF(P17="","",VLOOKUP(P17,コード!$G$42:$H$53,2))</f>
        <v>事務従事者</v>
      </c>
      <c r="R17" s="45" t="s">
        <v>226</v>
      </c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>令和７年３月卒</v>
      </c>
      <c r="H18" s="49" t="str">
        <f t="shared" si="1"/>
        <v>経済経営系</v>
      </c>
      <c r="I18" s="71">
        <f t="shared" si="2"/>
        <v>2</v>
      </c>
      <c r="J18" s="45" t="s">
        <v>230</v>
      </c>
      <c r="K18" s="43" t="s">
        <v>5</v>
      </c>
      <c r="L18" s="43" t="s">
        <v>6</v>
      </c>
      <c r="M18" s="46" t="s">
        <v>109</v>
      </c>
      <c r="N18" s="43" t="s">
        <v>160</v>
      </c>
      <c r="O18" s="5" t="str">
        <f>IF(N18="","",VLOOKUP(N18,コード!$C$42:$D$61,2))</f>
        <v>建設業</v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>令和７年３月卒</v>
      </c>
      <c r="H19" s="49" t="str">
        <f t="shared" si="1"/>
        <v>経済経営系</v>
      </c>
      <c r="I19" s="71">
        <f t="shared" si="2"/>
        <v>2</v>
      </c>
      <c r="J19" s="45" t="s">
        <v>230</v>
      </c>
      <c r="K19" s="43" t="s">
        <v>104</v>
      </c>
      <c r="L19" s="43" t="s">
        <v>106</v>
      </c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120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10</v>
      </c>
      <c r="L42" s="31">
        <f>COUNTIFS($G$10:$G$39,$G42,$L$10:$L$39,"就職")</f>
        <v>7</v>
      </c>
      <c r="M42" s="31">
        <f>COUNTIFS($G$10:$G$39,$G42,$M$10:$M$39,"県内")</f>
        <v>4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5</v>
      </c>
      <c r="L43" s="32">
        <f>COUNTIFS($G$10:$G$39,$G42,$K$10:$K$39,"男",$L$10:$L$39,"就職")</f>
        <v>4</v>
      </c>
      <c r="M43" s="32">
        <f>COUNTIFS($G$10:$G$39,$G42,$K$10:$K$39,"男",$M$10:$M$39,"県内")</f>
        <v>2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Q1:R1"/>
    <mergeCell ref="B8:E8"/>
    <mergeCell ref="F8:R8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114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232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topLeftCell="A3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233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234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235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コード!$G$42:$G$53</xm:f>
          </x14:formula1>
          <xm:sqref>P10:P39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コード!$C$6:$C$22</xm:f>
          </x14:formula1>
          <xm:sqref>O6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4"/>
  <sheetViews>
    <sheetView showZeros="0" view="pageBreakPreview" zoomScale="85" zoomScaleNormal="100" zoomScaleSheetLayoutView="85" workbookViewId="0">
      <selection activeCell="O5" sqref="O5"/>
    </sheetView>
  </sheetViews>
  <sheetFormatPr defaultRowHeight="18.75" customHeight="1"/>
  <cols>
    <col min="1" max="1" width="2.26953125" customWidth="1"/>
    <col min="2" max="2" width="15.7265625" hidden="1" customWidth="1"/>
    <col min="3" max="5" width="3.90625" hidden="1" customWidth="1"/>
    <col min="6" max="6" width="5.26953125" customWidth="1"/>
    <col min="7" max="7" width="15.7265625" customWidth="1"/>
    <col min="8" max="8" width="14.90625" customWidth="1"/>
    <col min="9" max="9" width="5.26953125" customWidth="1"/>
    <col min="10" max="10" width="17.453125" customWidth="1"/>
    <col min="11" max="12" width="5.26953125" customWidth="1"/>
    <col min="13" max="13" width="6.6328125" customWidth="1"/>
    <col min="14" max="14" width="5.26953125" customWidth="1"/>
    <col min="15" max="15" width="15.6328125" customWidth="1"/>
    <col min="16" max="16" width="5.26953125" customWidth="1"/>
    <col min="17" max="17" width="17.26953125" customWidth="1"/>
    <col min="18" max="18" width="18.6328125" customWidth="1"/>
    <col min="19" max="19" width="2.26953125" customWidth="1"/>
    <col min="20" max="20" width="4.7265625" customWidth="1"/>
    <col min="21" max="21" width="2.7265625" style="16" customWidth="1"/>
    <col min="22" max="22" width="28.36328125" customWidth="1"/>
    <col min="23" max="23" width="3.26953125" customWidth="1"/>
    <col min="24" max="24" width="2.90625" style="16" customWidth="1"/>
    <col min="25" max="25" width="21.6328125" customWidth="1"/>
  </cols>
  <sheetData>
    <row r="1" spans="2:25" ht="18.75" customHeight="1">
      <c r="F1" t="s">
        <v>236</v>
      </c>
      <c r="Q1" s="101" t="s">
        <v>149</v>
      </c>
      <c r="R1" s="101"/>
    </row>
    <row r="2" spans="2:25" ht="18.75" customHeight="1">
      <c r="B2" s="86" t="s">
        <v>127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2:25" ht="9" customHeight="1"/>
    <row r="4" spans="2:25" ht="18.75" customHeight="1">
      <c r="B4" s="19" t="s">
        <v>138</v>
      </c>
      <c r="C4" s="102">
        <f>'01'!I4</f>
        <v>0</v>
      </c>
      <c r="D4" s="102"/>
      <c r="E4" s="102"/>
      <c r="F4" s="102"/>
      <c r="G4" s="102"/>
      <c r="H4" s="102"/>
      <c r="J4" s="4"/>
      <c r="P4" s="4"/>
      <c r="Q4" s="4"/>
      <c r="R4" s="4"/>
    </row>
    <row r="5" spans="2:25" ht="18.75" customHeight="1">
      <c r="B5" s="20" t="s">
        <v>0</v>
      </c>
      <c r="C5" s="103"/>
      <c r="D5" s="103"/>
      <c r="E5" s="103"/>
      <c r="F5" s="103"/>
      <c r="G5" s="103"/>
      <c r="H5" s="103"/>
      <c r="N5" s="51" t="s">
        <v>147</v>
      </c>
      <c r="O5" s="47"/>
      <c r="R5" s="4"/>
    </row>
    <row r="6" spans="2:25" ht="18.75" customHeight="1">
      <c r="B6" s="19" t="s">
        <v>136</v>
      </c>
      <c r="C6" s="104"/>
      <c r="D6" s="104"/>
      <c r="E6" s="104"/>
      <c r="F6" s="104"/>
      <c r="G6" s="104"/>
      <c r="H6" s="104"/>
      <c r="N6" s="51" t="s">
        <v>141</v>
      </c>
      <c r="O6" s="68" t="e">
        <f>INDEX(コード!$C$6:$D$22,MATCH($O$5,コード!$D$6:$D$22,0),1)</f>
        <v>#N/A</v>
      </c>
      <c r="P6" s="16"/>
      <c r="Q6" s="1"/>
    </row>
    <row r="7" spans="2:25" ht="9" customHeight="1">
      <c r="K7" s="19"/>
      <c r="L7" s="19"/>
      <c r="M7" s="19"/>
      <c r="N7" s="21"/>
      <c r="O7" s="21"/>
      <c r="R7" s="21"/>
    </row>
    <row r="8" spans="2:25" ht="18.75" customHeight="1">
      <c r="B8" s="75" t="s">
        <v>96</v>
      </c>
      <c r="C8" s="75"/>
      <c r="D8" s="75"/>
      <c r="E8" s="75"/>
      <c r="F8" s="74" t="s">
        <v>100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25" ht="32.25" customHeight="1">
      <c r="B9" s="25" t="s">
        <v>99</v>
      </c>
      <c r="C9" s="25" t="s">
        <v>97</v>
      </c>
      <c r="D9" s="25" t="s">
        <v>2</v>
      </c>
      <c r="E9" s="25" t="s">
        <v>98</v>
      </c>
      <c r="F9" s="50" t="s">
        <v>4</v>
      </c>
      <c r="G9" s="50" t="s">
        <v>9</v>
      </c>
      <c r="H9" s="50" t="s">
        <v>146</v>
      </c>
      <c r="I9" s="22" t="s">
        <v>140</v>
      </c>
      <c r="J9" s="50" t="s">
        <v>231</v>
      </c>
      <c r="K9" s="22" t="s">
        <v>3</v>
      </c>
      <c r="L9" s="50" t="s">
        <v>6</v>
      </c>
      <c r="M9" s="42" t="s">
        <v>135</v>
      </c>
      <c r="N9" s="22" t="s">
        <v>111</v>
      </c>
      <c r="O9" s="22" t="s">
        <v>112</v>
      </c>
      <c r="P9" s="22" t="s">
        <v>113</v>
      </c>
      <c r="Q9" s="22" t="s">
        <v>8</v>
      </c>
      <c r="R9" s="23" t="s">
        <v>7</v>
      </c>
      <c r="U9" s="69" t="s">
        <v>41</v>
      </c>
      <c r="V9" s="70"/>
      <c r="W9" s="70"/>
      <c r="X9" s="69" t="s">
        <v>83</v>
      </c>
    </row>
    <row r="10" spans="2:25" ht="18.75" customHeight="1">
      <c r="B10" s="5"/>
      <c r="C10" s="5"/>
      <c r="D10" s="5"/>
      <c r="E10" s="5"/>
      <c r="F10" s="53">
        <v>1</v>
      </c>
      <c r="G10" s="62" t="str">
        <f>IF($J10="","","令和７年３月卒")</f>
        <v/>
      </c>
      <c r="H10" s="49" t="str">
        <f>IF($J10="","",$O$5)</f>
        <v/>
      </c>
      <c r="I10" s="71" t="str">
        <f>IF($J10="","",$O$6)</f>
        <v/>
      </c>
      <c r="J10" s="45"/>
      <c r="K10" s="43"/>
      <c r="L10" s="43"/>
      <c r="M10" s="46"/>
      <c r="N10" s="43"/>
      <c r="O10" s="5" t="str">
        <f>IF(N10="","",VLOOKUP(N10,コード!$C$42:$D$61,2))</f>
        <v/>
      </c>
      <c r="P10" s="48"/>
      <c r="Q10" s="5" t="str">
        <f>IF(P10="","",VLOOKUP(P10,コード!$G$42:$H$53,2))</f>
        <v/>
      </c>
      <c r="R10" s="63"/>
      <c r="U10" s="61" t="s">
        <v>155</v>
      </c>
      <c r="V10" s="60" t="s">
        <v>156</v>
      </c>
      <c r="X10" s="61" t="s">
        <v>155</v>
      </c>
      <c r="Y10" s="60" t="s">
        <v>192</v>
      </c>
    </row>
    <row r="11" spans="2:25" ht="18.75" customHeight="1">
      <c r="B11" s="5"/>
      <c r="C11" s="5"/>
      <c r="D11" s="5"/>
      <c r="E11" s="5"/>
      <c r="F11" s="53">
        <v>2</v>
      </c>
      <c r="G11" s="62" t="str">
        <f t="shared" ref="G11:G39" si="0">IF($J11="","","令和７年３月卒")</f>
        <v/>
      </c>
      <c r="H11" s="49" t="str">
        <f t="shared" ref="H11:H39" si="1">IF(J11="","",$O$5)</f>
        <v/>
      </c>
      <c r="I11" s="71" t="str">
        <f t="shared" ref="I11:I39" si="2">IF($J11="","",$O$6)</f>
        <v/>
      </c>
      <c r="J11" s="45"/>
      <c r="K11" s="43"/>
      <c r="L11" s="43"/>
      <c r="M11" s="46"/>
      <c r="N11" s="43"/>
      <c r="O11" s="5" t="str">
        <f>IF(N11="","",VLOOKUP(N11,コード!$C$42:$D$61,2))</f>
        <v/>
      </c>
      <c r="P11" s="48"/>
      <c r="Q11" s="5" t="str">
        <f>IF(P11="","",VLOOKUP(P11,コード!$G$42:$H$53,2))</f>
        <v/>
      </c>
      <c r="R11" s="45"/>
      <c r="U11" s="61" t="s">
        <v>116</v>
      </c>
      <c r="V11" s="60" t="s">
        <v>157</v>
      </c>
      <c r="X11" s="61" t="s">
        <v>116</v>
      </c>
      <c r="Y11" s="60" t="s">
        <v>145</v>
      </c>
    </row>
    <row r="12" spans="2:25" ht="18.75" customHeight="1">
      <c r="B12" s="5"/>
      <c r="C12" s="5"/>
      <c r="D12" s="5"/>
      <c r="E12" s="5"/>
      <c r="F12" s="53">
        <v>3</v>
      </c>
      <c r="G12" s="62" t="str">
        <f t="shared" si="0"/>
        <v/>
      </c>
      <c r="H12" s="49" t="str">
        <f t="shared" si="1"/>
        <v/>
      </c>
      <c r="I12" s="71" t="str">
        <f t="shared" si="2"/>
        <v/>
      </c>
      <c r="J12" s="45"/>
      <c r="K12" s="43"/>
      <c r="L12" s="43"/>
      <c r="M12" s="46"/>
      <c r="N12" s="43"/>
      <c r="O12" s="5" t="str">
        <f>IF(N12="","",VLOOKUP(N12,コード!$C$42:$D$61,2))</f>
        <v/>
      </c>
      <c r="P12" s="48"/>
      <c r="Q12" s="5" t="str">
        <f>IF(P12="","",VLOOKUP(P12,コード!$G$42:$H$53,2))</f>
        <v/>
      </c>
      <c r="R12" s="45"/>
      <c r="U12" s="61" t="s">
        <v>158</v>
      </c>
      <c r="V12" s="60" t="s">
        <v>159</v>
      </c>
      <c r="X12" s="61" t="s">
        <v>158</v>
      </c>
      <c r="Y12" s="60" t="s">
        <v>193</v>
      </c>
    </row>
    <row r="13" spans="2:25" ht="18.75" customHeight="1">
      <c r="B13" s="5"/>
      <c r="C13" s="5"/>
      <c r="D13" s="5"/>
      <c r="E13" s="5"/>
      <c r="F13" s="53">
        <v>4</v>
      </c>
      <c r="G13" s="62" t="str">
        <f t="shared" si="0"/>
        <v/>
      </c>
      <c r="H13" s="49" t="str">
        <f t="shared" si="1"/>
        <v/>
      </c>
      <c r="I13" s="71" t="str">
        <f t="shared" si="2"/>
        <v/>
      </c>
      <c r="J13" s="45"/>
      <c r="K13" s="43"/>
      <c r="L13" s="43"/>
      <c r="M13" s="46"/>
      <c r="N13" s="43"/>
      <c r="O13" s="5" t="str">
        <f>IF(N13="","",VLOOKUP(N13,コード!$C$42:$D$61,2))</f>
        <v/>
      </c>
      <c r="P13" s="48"/>
      <c r="Q13" s="5" t="str">
        <f>IF(P13="","",VLOOKUP(P13,コード!$G$42:$H$53,2))</f>
        <v/>
      </c>
      <c r="R13" s="45"/>
      <c r="U13" s="61" t="s">
        <v>160</v>
      </c>
      <c r="V13" s="60" t="s">
        <v>161</v>
      </c>
      <c r="X13" s="61" t="s">
        <v>160</v>
      </c>
      <c r="Y13" s="60" t="s">
        <v>194</v>
      </c>
    </row>
    <row r="14" spans="2:25" ht="18.75" customHeight="1">
      <c r="B14" s="5"/>
      <c r="C14" s="5"/>
      <c r="D14" s="5"/>
      <c r="E14" s="5"/>
      <c r="F14" s="53">
        <v>5</v>
      </c>
      <c r="G14" s="62" t="str">
        <f t="shared" si="0"/>
        <v/>
      </c>
      <c r="H14" s="49" t="str">
        <f t="shared" si="1"/>
        <v/>
      </c>
      <c r="I14" s="71" t="str">
        <f t="shared" si="2"/>
        <v/>
      </c>
      <c r="J14" s="45"/>
      <c r="K14" s="43"/>
      <c r="L14" s="43"/>
      <c r="M14" s="46"/>
      <c r="N14" s="43"/>
      <c r="O14" s="5" t="str">
        <f>IF(N14="","",VLOOKUP(N14,コード!$C$42:$D$61,2))</f>
        <v/>
      </c>
      <c r="P14" s="48"/>
      <c r="Q14" s="5" t="str">
        <f>IF(P14="","",VLOOKUP(P14,コード!$G$42:$H$53,2))</f>
        <v/>
      </c>
      <c r="R14" s="45"/>
      <c r="U14" s="61" t="s">
        <v>162</v>
      </c>
      <c r="V14" s="60" t="s">
        <v>163</v>
      </c>
      <c r="X14" s="61" t="s">
        <v>162</v>
      </c>
      <c r="Y14" s="60" t="s">
        <v>195</v>
      </c>
    </row>
    <row r="15" spans="2:25" ht="18.75" customHeight="1">
      <c r="B15" s="5"/>
      <c r="C15" s="5"/>
      <c r="D15" s="5"/>
      <c r="E15" s="5"/>
      <c r="F15" s="53">
        <v>6</v>
      </c>
      <c r="G15" s="62" t="str">
        <f t="shared" si="0"/>
        <v/>
      </c>
      <c r="H15" s="49" t="str">
        <f t="shared" si="1"/>
        <v/>
      </c>
      <c r="I15" s="71" t="str">
        <f t="shared" si="2"/>
        <v/>
      </c>
      <c r="J15" s="45"/>
      <c r="K15" s="43"/>
      <c r="L15" s="43"/>
      <c r="M15" s="46"/>
      <c r="N15" s="43"/>
      <c r="O15" s="5" t="str">
        <f>IF(N15="","",VLOOKUP(N15,コード!$C$42:$D$61,2))</f>
        <v/>
      </c>
      <c r="P15" s="48"/>
      <c r="Q15" s="5" t="str">
        <f>IF(P15="","",VLOOKUP(P15,コード!$G$42:$H$53,2))</f>
        <v/>
      </c>
      <c r="R15" s="45"/>
      <c r="U15" s="61" t="s">
        <v>164</v>
      </c>
      <c r="V15" s="60" t="s">
        <v>165</v>
      </c>
      <c r="X15" s="61" t="s">
        <v>164</v>
      </c>
      <c r="Y15" s="60" t="s">
        <v>196</v>
      </c>
    </row>
    <row r="16" spans="2:25" ht="18.75" customHeight="1">
      <c r="B16" s="5"/>
      <c r="C16" s="5"/>
      <c r="D16" s="5"/>
      <c r="E16" s="5"/>
      <c r="F16" s="53">
        <v>7</v>
      </c>
      <c r="G16" s="62" t="str">
        <f t="shared" si="0"/>
        <v/>
      </c>
      <c r="H16" s="49" t="str">
        <f t="shared" si="1"/>
        <v/>
      </c>
      <c r="I16" s="71" t="str">
        <f t="shared" si="2"/>
        <v/>
      </c>
      <c r="J16" s="45"/>
      <c r="K16" s="43"/>
      <c r="L16" s="43"/>
      <c r="M16" s="46"/>
      <c r="N16" s="43"/>
      <c r="O16" s="5" t="str">
        <f>IF(N16="","",VLOOKUP(N16,コード!$C$42:$D$61,2))</f>
        <v/>
      </c>
      <c r="P16" s="48"/>
      <c r="Q16" s="5" t="str">
        <f>IF(P16="","",VLOOKUP(P16,コード!$G$42:$H$53,2))</f>
        <v/>
      </c>
      <c r="R16" s="45"/>
      <c r="U16" s="61" t="s">
        <v>166</v>
      </c>
      <c r="V16" s="60" t="s">
        <v>167</v>
      </c>
      <c r="X16" s="61" t="s">
        <v>166</v>
      </c>
      <c r="Y16" s="60" t="s">
        <v>197</v>
      </c>
    </row>
    <row r="17" spans="2:25" ht="18.75" customHeight="1">
      <c r="B17" s="5"/>
      <c r="C17" s="5"/>
      <c r="D17" s="5"/>
      <c r="E17" s="5"/>
      <c r="F17" s="53">
        <v>8</v>
      </c>
      <c r="G17" s="62" t="str">
        <f t="shared" si="0"/>
        <v/>
      </c>
      <c r="H17" s="49" t="str">
        <f t="shared" si="1"/>
        <v/>
      </c>
      <c r="I17" s="71" t="str">
        <f t="shared" si="2"/>
        <v/>
      </c>
      <c r="J17" s="45"/>
      <c r="K17" s="43"/>
      <c r="L17" s="43"/>
      <c r="M17" s="46"/>
      <c r="N17" s="43"/>
      <c r="O17" s="5" t="str">
        <f>IF(N17="","",VLOOKUP(N17,コード!$C$42:$D$61,2))</f>
        <v/>
      </c>
      <c r="P17" s="48"/>
      <c r="Q17" s="5" t="str">
        <f>IF(P17="","",VLOOKUP(P17,コード!$G$42:$H$53,2))</f>
        <v/>
      </c>
      <c r="R17" s="45"/>
      <c r="U17" s="61" t="s">
        <v>168</v>
      </c>
      <c r="V17" s="60" t="s">
        <v>169</v>
      </c>
      <c r="X17" s="61" t="s">
        <v>168</v>
      </c>
      <c r="Y17" s="60" t="s">
        <v>198</v>
      </c>
    </row>
    <row r="18" spans="2:25" ht="18.75" customHeight="1">
      <c r="B18" s="5"/>
      <c r="C18" s="5"/>
      <c r="D18" s="5"/>
      <c r="E18" s="5"/>
      <c r="F18" s="53">
        <v>9</v>
      </c>
      <c r="G18" s="62" t="str">
        <f t="shared" si="0"/>
        <v/>
      </c>
      <c r="H18" s="49" t="str">
        <f t="shared" si="1"/>
        <v/>
      </c>
      <c r="I18" s="71" t="str">
        <f t="shared" si="2"/>
        <v/>
      </c>
      <c r="J18" s="45"/>
      <c r="K18" s="43"/>
      <c r="L18" s="43"/>
      <c r="M18" s="46"/>
      <c r="N18" s="43"/>
      <c r="O18" s="5" t="str">
        <f>IF(N18="","",VLOOKUP(N18,コード!$C$42:$D$61,2))</f>
        <v/>
      </c>
      <c r="P18" s="48"/>
      <c r="Q18" s="5" t="str">
        <f>IF(P18="","",VLOOKUP(P18,コード!$G$42:$H$53,2))</f>
        <v/>
      </c>
      <c r="R18" s="45"/>
      <c r="U18" s="61" t="s">
        <v>170</v>
      </c>
      <c r="V18" s="60" t="s">
        <v>171</v>
      </c>
      <c r="X18" s="61" t="s">
        <v>170</v>
      </c>
      <c r="Y18" s="60" t="s">
        <v>199</v>
      </c>
    </row>
    <row r="19" spans="2:25" ht="18.75" customHeight="1">
      <c r="B19" s="5"/>
      <c r="C19" s="5"/>
      <c r="D19" s="5"/>
      <c r="E19" s="5"/>
      <c r="F19" s="53">
        <v>10</v>
      </c>
      <c r="G19" s="62" t="str">
        <f t="shared" si="0"/>
        <v/>
      </c>
      <c r="H19" s="49" t="str">
        <f t="shared" si="1"/>
        <v/>
      </c>
      <c r="I19" s="71" t="str">
        <f t="shared" si="2"/>
        <v/>
      </c>
      <c r="J19" s="45"/>
      <c r="K19" s="43"/>
      <c r="L19" s="43"/>
      <c r="M19" s="46"/>
      <c r="N19" s="43"/>
      <c r="O19" s="5" t="str">
        <f>IF(N19="","",VLOOKUP(N19,コード!$C$42:$D$61,2))</f>
        <v/>
      </c>
      <c r="P19" s="48"/>
      <c r="Q19" s="5" t="str">
        <f>IF(P19="","",VLOOKUP(P19,コード!$G$42:$H$53,2))</f>
        <v/>
      </c>
      <c r="R19" s="45"/>
      <c r="U19" s="61" t="s">
        <v>172</v>
      </c>
      <c r="V19" s="60" t="s">
        <v>173</v>
      </c>
      <c r="X19" s="61" t="s">
        <v>172</v>
      </c>
      <c r="Y19" s="60" t="s">
        <v>200</v>
      </c>
    </row>
    <row r="20" spans="2:25" ht="18.75" customHeight="1">
      <c r="B20" s="5"/>
      <c r="C20" s="5"/>
      <c r="D20" s="5"/>
      <c r="E20" s="5"/>
      <c r="F20" s="53">
        <v>11</v>
      </c>
      <c r="G20" s="62" t="str">
        <f t="shared" si="0"/>
        <v/>
      </c>
      <c r="H20" s="49" t="str">
        <f t="shared" si="1"/>
        <v/>
      </c>
      <c r="I20" s="71" t="str">
        <f t="shared" si="2"/>
        <v/>
      </c>
      <c r="J20" s="45"/>
      <c r="K20" s="43"/>
      <c r="L20" s="43"/>
      <c r="M20" s="46"/>
      <c r="N20" s="43"/>
      <c r="O20" s="5" t="str">
        <f>IF(N20="","",VLOOKUP(N20,コード!$C$42:$D$61,2))</f>
        <v/>
      </c>
      <c r="P20" s="48"/>
      <c r="Q20" s="5" t="str">
        <f>IF(P20="","",VLOOKUP(P20,コード!$G$42:$H$53,2))</f>
        <v/>
      </c>
      <c r="R20" s="45"/>
      <c r="U20" s="61" t="s">
        <v>174</v>
      </c>
      <c r="V20" s="60" t="s">
        <v>175</v>
      </c>
      <c r="X20" s="61" t="s">
        <v>174</v>
      </c>
      <c r="Y20" s="60" t="s">
        <v>201</v>
      </c>
    </row>
    <row r="21" spans="2:25" ht="18.75" customHeight="1">
      <c r="B21" s="5"/>
      <c r="C21" s="5"/>
      <c r="D21" s="5"/>
      <c r="E21" s="5"/>
      <c r="F21" s="53">
        <v>12</v>
      </c>
      <c r="G21" s="62" t="str">
        <f t="shared" si="0"/>
        <v/>
      </c>
      <c r="H21" s="49" t="str">
        <f t="shared" si="1"/>
        <v/>
      </c>
      <c r="I21" s="71" t="str">
        <f t="shared" si="2"/>
        <v/>
      </c>
      <c r="J21" s="45"/>
      <c r="K21" s="43"/>
      <c r="L21" s="43"/>
      <c r="M21" s="46"/>
      <c r="N21" s="43"/>
      <c r="O21" s="5" t="str">
        <f>IF(N21="","",VLOOKUP(N21,コード!$C$42:$D$61,2))</f>
        <v/>
      </c>
      <c r="P21" s="48"/>
      <c r="Q21" s="5" t="str">
        <f>IF(P21="","",VLOOKUP(P21,コード!$G$42:$H$53,2))</f>
        <v/>
      </c>
      <c r="R21" s="45"/>
      <c r="U21" s="61" t="s">
        <v>176</v>
      </c>
      <c r="V21" s="60" t="s">
        <v>177</v>
      </c>
      <c r="X21" s="61" t="s">
        <v>176</v>
      </c>
      <c r="Y21" s="60" t="s">
        <v>202</v>
      </c>
    </row>
    <row r="22" spans="2:25" ht="18.75" customHeight="1">
      <c r="B22" s="5"/>
      <c r="C22" s="5"/>
      <c r="D22" s="5"/>
      <c r="E22" s="5"/>
      <c r="F22" s="53">
        <v>13</v>
      </c>
      <c r="G22" s="62" t="str">
        <f t="shared" si="0"/>
        <v/>
      </c>
      <c r="H22" s="49" t="str">
        <f t="shared" si="1"/>
        <v/>
      </c>
      <c r="I22" s="71" t="str">
        <f t="shared" si="2"/>
        <v/>
      </c>
      <c r="J22" s="45"/>
      <c r="K22" s="43"/>
      <c r="L22" s="43"/>
      <c r="M22" s="46"/>
      <c r="N22" s="43"/>
      <c r="O22" s="5" t="str">
        <f>IF(N22="","",VLOOKUP(N22,コード!$C$42:$D$61,2))</f>
        <v/>
      </c>
      <c r="P22" s="48"/>
      <c r="Q22" s="5" t="str">
        <f>IF(P22="","",VLOOKUP(P22,コード!$G$42:$H$53,2))</f>
        <v/>
      </c>
      <c r="R22" s="45"/>
      <c r="U22" s="61" t="s">
        <v>178</v>
      </c>
      <c r="V22" s="60" t="s">
        <v>179</v>
      </c>
    </row>
    <row r="23" spans="2:25" ht="18.75" customHeight="1">
      <c r="B23" s="5"/>
      <c r="C23" s="5"/>
      <c r="D23" s="5"/>
      <c r="E23" s="5"/>
      <c r="F23" s="53">
        <v>14</v>
      </c>
      <c r="G23" s="62" t="str">
        <f t="shared" si="0"/>
        <v/>
      </c>
      <c r="H23" s="49" t="str">
        <f t="shared" si="1"/>
        <v/>
      </c>
      <c r="I23" s="71" t="str">
        <f t="shared" si="2"/>
        <v/>
      </c>
      <c r="J23" s="45"/>
      <c r="K23" s="43"/>
      <c r="L23" s="43"/>
      <c r="M23" s="46"/>
      <c r="N23" s="43"/>
      <c r="O23" s="5" t="str">
        <f>IF(N23="","",VLOOKUP(N23,コード!$C$42:$D$61,2))</f>
        <v/>
      </c>
      <c r="P23" s="48"/>
      <c r="Q23" s="5" t="str">
        <f>IF(P23="","",VLOOKUP(P23,コード!$G$42:$H$53,2))</f>
        <v/>
      </c>
      <c r="R23" s="45"/>
      <c r="U23" s="61" t="s">
        <v>180</v>
      </c>
      <c r="V23" s="60" t="s">
        <v>181</v>
      </c>
    </row>
    <row r="24" spans="2:25" ht="18.75" customHeight="1">
      <c r="B24" s="5"/>
      <c r="C24" s="5"/>
      <c r="D24" s="5"/>
      <c r="E24" s="5"/>
      <c r="F24" s="53">
        <v>15</v>
      </c>
      <c r="G24" s="62" t="str">
        <f t="shared" si="0"/>
        <v/>
      </c>
      <c r="H24" s="49" t="str">
        <f t="shared" si="1"/>
        <v/>
      </c>
      <c r="I24" s="71" t="str">
        <f t="shared" si="2"/>
        <v/>
      </c>
      <c r="J24" s="45"/>
      <c r="K24" s="43"/>
      <c r="L24" s="43"/>
      <c r="M24" s="46"/>
      <c r="N24" s="43"/>
      <c r="O24" s="5" t="str">
        <f>IF(N24="","",VLOOKUP(N24,コード!$C$42:$D$61,2))</f>
        <v/>
      </c>
      <c r="P24" s="48"/>
      <c r="Q24" s="5" t="str">
        <f>IF(P24="","",VLOOKUP(P24,コード!$G$42:$H$53,2))</f>
        <v/>
      </c>
      <c r="R24" s="45"/>
      <c r="U24" s="61" t="s">
        <v>182</v>
      </c>
      <c r="V24" s="60" t="s">
        <v>183</v>
      </c>
    </row>
    <row r="25" spans="2:25" ht="18.75" customHeight="1">
      <c r="B25" s="5"/>
      <c r="C25" s="5"/>
      <c r="D25" s="5"/>
      <c r="E25" s="5"/>
      <c r="F25" s="53">
        <v>16</v>
      </c>
      <c r="G25" s="62" t="str">
        <f t="shared" si="0"/>
        <v/>
      </c>
      <c r="H25" s="49" t="str">
        <f t="shared" si="1"/>
        <v/>
      </c>
      <c r="I25" s="71" t="str">
        <f t="shared" si="2"/>
        <v/>
      </c>
      <c r="J25" s="45"/>
      <c r="K25" s="43"/>
      <c r="L25" s="43"/>
      <c r="M25" s="46"/>
      <c r="N25" s="43"/>
      <c r="O25" s="5" t="str">
        <f>IF(N25="","",VLOOKUP(N25,コード!$C$42:$D$61,2))</f>
        <v/>
      </c>
      <c r="P25" s="48"/>
      <c r="Q25" s="5" t="str">
        <f>IF(P25="","",VLOOKUP(P25,コード!$G$42:$H$53,2))</f>
        <v/>
      </c>
      <c r="R25" s="45"/>
      <c r="U25" s="61" t="s">
        <v>128</v>
      </c>
      <c r="V25" s="60" t="s">
        <v>144</v>
      </c>
    </row>
    <row r="26" spans="2:25" ht="18.75" customHeight="1">
      <c r="B26" s="5"/>
      <c r="C26" s="5"/>
      <c r="D26" s="5"/>
      <c r="E26" s="5"/>
      <c r="F26" s="53">
        <v>17</v>
      </c>
      <c r="G26" s="62" t="str">
        <f t="shared" si="0"/>
        <v/>
      </c>
      <c r="H26" s="49" t="str">
        <f t="shared" si="1"/>
        <v/>
      </c>
      <c r="I26" s="71" t="str">
        <f t="shared" si="2"/>
        <v/>
      </c>
      <c r="J26" s="45"/>
      <c r="K26" s="43"/>
      <c r="L26" s="43"/>
      <c r="M26" s="46"/>
      <c r="N26" s="43"/>
      <c r="O26" s="5" t="str">
        <f>IF(N26="","",VLOOKUP(N26,コード!$C$42:$D$61,2))</f>
        <v/>
      </c>
      <c r="P26" s="48"/>
      <c r="Q26" s="5" t="str">
        <f>IF(P26="","",VLOOKUP(P26,コード!$G$42:$H$53,2))</f>
        <v/>
      </c>
      <c r="R26" s="45"/>
      <c r="U26" s="61" t="s">
        <v>184</v>
      </c>
      <c r="V26" s="60" t="s">
        <v>185</v>
      </c>
    </row>
    <row r="27" spans="2:25" ht="18.75" customHeight="1">
      <c r="B27" s="5"/>
      <c r="C27" s="5"/>
      <c r="D27" s="5"/>
      <c r="E27" s="5"/>
      <c r="F27" s="53">
        <v>18</v>
      </c>
      <c r="G27" s="62" t="str">
        <f t="shared" si="0"/>
        <v/>
      </c>
      <c r="H27" s="49" t="str">
        <f t="shared" si="1"/>
        <v/>
      </c>
      <c r="I27" s="71" t="str">
        <f t="shared" si="2"/>
        <v/>
      </c>
      <c r="J27" s="45"/>
      <c r="K27" s="43"/>
      <c r="L27" s="43"/>
      <c r="M27" s="46"/>
      <c r="N27" s="43"/>
      <c r="O27" s="5" t="str">
        <f>IF(N27="","",VLOOKUP(N27,コード!$C$42:$D$61,2))</f>
        <v/>
      </c>
      <c r="P27" s="48"/>
      <c r="Q27" s="5" t="str">
        <f>IF(P27="","",VLOOKUP(P27,コード!$G$42:$H$53,2))</f>
        <v/>
      </c>
      <c r="R27" s="45"/>
      <c r="U27" s="61" t="s">
        <v>186</v>
      </c>
      <c r="V27" s="60" t="s">
        <v>187</v>
      </c>
    </row>
    <row r="28" spans="2:25" ht="18.75" customHeight="1">
      <c r="B28" s="5"/>
      <c r="C28" s="5"/>
      <c r="D28" s="5"/>
      <c r="E28" s="5"/>
      <c r="F28" s="53">
        <v>19</v>
      </c>
      <c r="G28" s="62" t="str">
        <f t="shared" si="0"/>
        <v/>
      </c>
      <c r="H28" s="49" t="str">
        <f t="shared" si="1"/>
        <v/>
      </c>
      <c r="I28" s="71" t="str">
        <f t="shared" si="2"/>
        <v/>
      </c>
      <c r="J28" s="45"/>
      <c r="K28" s="43"/>
      <c r="L28" s="43"/>
      <c r="M28" s="46"/>
      <c r="N28" s="43"/>
      <c r="O28" s="5" t="str">
        <f>IF(N28="","",VLOOKUP(N28,コード!$C$42:$D$61,2))</f>
        <v/>
      </c>
      <c r="P28" s="48"/>
      <c r="Q28" s="5" t="str">
        <f>IF(P28="","",VLOOKUP(P28,コード!$G$42:$H$53,2))</f>
        <v/>
      </c>
      <c r="R28" s="45"/>
      <c r="U28" s="61" t="s">
        <v>188</v>
      </c>
      <c r="V28" s="60" t="s">
        <v>189</v>
      </c>
    </row>
    <row r="29" spans="2:25" ht="18.75" customHeight="1">
      <c r="B29" s="5"/>
      <c r="C29" s="5"/>
      <c r="D29" s="5"/>
      <c r="E29" s="5"/>
      <c r="F29" s="53">
        <v>20</v>
      </c>
      <c r="G29" s="62" t="str">
        <f t="shared" si="0"/>
        <v/>
      </c>
      <c r="H29" s="49" t="str">
        <f t="shared" si="1"/>
        <v/>
      </c>
      <c r="I29" s="71" t="str">
        <f t="shared" si="2"/>
        <v/>
      </c>
      <c r="J29" s="45"/>
      <c r="K29" s="43"/>
      <c r="L29" s="43"/>
      <c r="M29" s="46"/>
      <c r="N29" s="43"/>
      <c r="O29" s="5" t="str">
        <f>IF(N29="","",VLOOKUP(N29,コード!$C$42:$D$61,2))</f>
        <v/>
      </c>
      <c r="P29" s="48"/>
      <c r="Q29" s="5" t="str">
        <f>IF(P29="","",VLOOKUP(P29,コード!$G$42:$H$53,2))</f>
        <v/>
      </c>
      <c r="R29" s="45"/>
      <c r="U29" s="61" t="s">
        <v>190</v>
      </c>
      <c r="V29" s="60" t="s">
        <v>191</v>
      </c>
    </row>
    <row r="30" spans="2:25" ht="18.75" customHeight="1">
      <c r="B30" s="5"/>
      <c r="C30" s="5"/>
      <c r="D30" s="5"/>
      <c r="E30" s="5"/>
      <c r="F30" s="53">
        <v>21</v>
      </c>
      <c r="G30" s="62" t="str">
        <f t="shared" si="0"/>
        <v/>
      </c>
      <c r="H30" s="49" t="str">
        <f t="shared" si="1"/>
        <v/>
      </c>
      <c r="I30" s="71" t="str">
        <f t="shared" si="2"/>
        <v/>
      </c>
      <c r="J30" s="45"/>
      <c r="K30" s="43"/>
      <c r="L30" s="43"/>
      <c r="M30" s="46"/>
      <c r="N30" s="43"/>
      <c r="O30" s="5" t="str">
        <f>IF(N30="","",VLOOKUP(N30,コード!$C$42:$D$61,2))</f>
        <v/>
      </c>
      <c r="P30" s="48"/>
      <c r="Q30" s="5" t="str">
        <f>IF(P30="","",VLOOKUP(P30,コード!$G$42:$H$53,2))</f>
        <v/>
      </c>
      <c r="R30" s="45"/>
    </row>
    <row r="31" spans="2:25" ht="18.75" customHeight="1">
      <c r="B31" s="5"/>
      <c r="C31" s="5"/>
      <c r="D31" s="5"/>
      <c r="E31" s="5"/>
      <c r="F31" s="53">
        <v>22</v>
      </c>
      <c r="G31" s="62" t="str">
        <f t="shared" si="0"/>
        <v/>
      </c>
      <c r="H31" s="49" t="str">
        <f t="shared" si="1"/>
        <v/>
      </c>
      <c r="I31" s="71" t="str">
        <f t="shared" si="2"/>
        <v/>
      </c>
      <c r="J31" s="45"/>
      <c r="K31" s="43"/>
      <c r="L31" s="43"/>
      <c r="M31" s="46"/>
      <c r="N31" s="43"/>
      <c r="O31" s="5" t="str">
        <f>IF(N31="","",VLOOKUP(N31,コード!$C$42:$D$61,2))</f>
        <v/>
      </c>
      <c r="P31" s="48"/>
      <c r="Q31" s="5" t="str">
        <f>IF(P31="","",VLOOKUP(P31,コード!$G$42:$H$53,2))</f>
        <v/>
      </c>
      <c r="R31" s="45"/>
    </row>
    <row r="32" spans="2:25" ht="18.75" customHeight="1">
      <c r="B32" s="5"/>
      <c r="C32" s="5"/>
      <c r="D32" s="5"/>
      <c r="E32" s="5"/>
      <c r="F32" s="53">
        <v>23</v>
      </c>
      <c r="G32" s="62" t="str">
        <f t="shared" si="0"/>
        <v/>
      </c>
      <c r="H32" s="49" t="str">
        <f t="shared" si="1"/>
        <v/>
      </c>
      <c r="I32" s="71" t="str">
        <f t="shared" si="2"/>
        <v/>
      </c>
      <c r="J32" s="45"/>
      <c r="K32" s="43"/>
      <c r="L32" s="43"/>
      <c r="M32" s="46"/>
      <c r="N32" s="43"/>
      <c r="O32" s="5" t="str">
        <f>IF(N32="","",VLOOKUP(N32,コード!$C$42:$D$61,2))</f>
        <v/>
      </c>
      <c r="P32" s="48"/>
      <c r="Q32" s="5" t="str">
        <f>IF(P32="","",VLOOKUP(P32,コード!$G$42:$H$53,2))</f>
        <v/>
      </c>
      <c r="R32" s="45"/>
    </row>
    <row r="33" spans="2:18" ht="18.75" customHeight="1">
      <c r="B33" s="5"/>
      <c r="C33" s="5"/>
      <c r="D33" s="5"/>
      <c r="E33" s="5"/>
      <c r="F33" s="53">
        <v>24</v>
      </c>
      <c r="G33" s="62" t="str">
        <f t="shared" si="0"/>
        <v/>
      </c>
      <c r="H33" s="49" t="str">
        <f t="shared" si="1"/>
        <v/>
      </c>
      <c r="I33" s="71" t="str">
        <f t="shared" si="2"/>
        <v/>
      </c>
      <c r="J33" s="45"/>
      <c r="K33" s="43"/>
      <c r="L33" s="43"/>
      <c r="M33" s="46"/>
      <c r="N33" s="43"/>
      <c r="O33" s="5" t="str">
        <f>IF(N33="","",VLOOKUP(N33,コード!$C$42:$D$61,2))</f>
        <v/>
      </c>
      <c r="P33" s="48"/>
      <c r="Q33" s="5" t="str">
        <f>IF(P33="","",VLOOKUP(P33,コード!$G$42:$H$53,2))</f>
        <v/>
      </c>
      <c r="R33" s="45"/>
    </row>
    <row r="34" spans="2:18" ht="18.75" customHeight="1">
      <c r="B34" s="5"/>
      <c r="C34" s="5"/>
      <c r="D34" s="5"/>
      <c r="E34" s="5"/>
      <c r="F34" s="53">
        <v>25</v>
      </c>
      <c r="G34" s="62" t="str">
        <f t="shared" si="0"/>
        <v/>
      </c>
      <c r="H34" s="49" t="str">
        <f t="shared" si="1"/>
        <v/>
      </c>
      <c r="I34" s="71" t="str">
        <f t="shared" si="2"/>
        <v/>
      </c>
      <c r="J34" s="45"/>
      <c r="K34" s="43"/>
      <c r="L34" s="43"/>
      <c r="M34" s="46"/>
      <c r="N34" s="43"/>
      <c r="O34" s="5" t="str">
        <f>IF(N34="","",VLOOKUP(N34,コード!$C$42:$D$61,2))</f>
        <v/>
      </c>
      <c r="P34" s="48"/>
      <c r="Q34" s="5" t="str">
        <f>IF(P34="","",VLOOKUP(P34,コード!$G$42:$H$53,2))</f>
        <v/>
      </c>
      <c r="R34" s="45"/>
    </row>
    <row r="35" spans="2:18" ht="18.75" customHeight="1">
      <c r="B35" s="5"/>
      <c r="C35" s="5"/>
      <c r="D35" s="5"/>
      <c r="E35" s="5"/>
      <c r="F35" s="53">
        <v>26</v>
      </c>
      <c r="G35" s="62" t="str">
        <f t="shared" si="0"/>
        <v/>
      </c>
      <c r="H35" s="49" t="str">
        <f t="shared" si="1"/>
        <v/>
      </c>
      <c r="I35" s="71" t="str">
        <f t="shared" si="2"/>
        <v/>
      </c>
      <c r="J35" s="45"/>
      <c r="K35" s="43"/>
      <c r="L35" s="43"/>
      <c r="M35" s="46"/>
      <c r="N35" s="43"/>
      <c r="O35" s="5" t="str">
        <f>IF(N35="","",VLOOKUP(N35,コード!$C$42:$D$61,2))</f>
        <v/>
      </c>
      <c r="P35" s="48"/>
      <c r="Q35" s="5" t="str">
        <f>IF(P35="","",VLOOKUP(P35,コード!$G$42:$H$53,2))</f>
        <v/>
      </c>
      <c r="R35" s="45"/>
    </row>
    <row r="36" spans="2:18" ht="18.75" customHeight="1">
      <c r="B36" s="5"/>
      <c r="C36" s="5"/>
      <c r="D36" s="5"/>
      <c r="E36" s="5"/>
      <c r="F36" s="53">
        <v>27</v>
      </c>
      <c r="G36" s="62" t="str">
        <f t="shared" si="0"/>
        <v/>
      </c>
      <c r="H36" s="49" t="str">
        <f t="shared" si="1"/>
        <v/>
      </c>
      <c r="I36" s="71" t="str">
        <f t="shared" si="2"/>
        <v/>
      </c>
      <c r="J36" s="45"/>
      <c r="K36" s="43"/>
      <c r="L36" s="43"/>
      <c r="M36" s="46"/>
      <c r="N36" s="43"/>
      <c r="O36" s="5" t="str">
        <f>IF(N36="","",VLOOKUP(N36,コード!$C$42:$D$61,2))</f>
        <v/>
      </c>
      <c r="P36" s="48"/>
      <c r="Q36" s="5" t="str">
        <f>IF(P36="","",VLOOKUP(P36,コード!$G$42:$H$53,2))</f>
        <v/>
      </c>
      <c r="R36" s="45"/>
    </row>
    <row r="37" spans="2:18" ht="18.75" customHeight="1">
      <c r="B37" s="5"/>
      <c r="C37" s="5"/>
      <c r="D37" s="5"/>
      <c r="E37" s="5"/>
      <c r="F37" s="53">
        <v>28</v>
      </c>
      <c r="G37" s="62" t="str">
        <f t="shared" si="0"/>
        <v/>
      </c>
      <c r="H37" s="49" t="str">
        <f t="shared" si="1"/>
        <v/>
      </c>
      <c r="I37" s="71" t="str">
        <f t="shared" si="2"/>
        <v/>
      </c>
      <c r="J37" s="45"/>
      <c r="K37" s="43"/>
      <c r="L37" s="43"/>
      <c r="M37" s="46"/>
      <c r="N37" s="43"/>
      <c r="O37" s="5" t="str">
        <f>IF(N37="","",VLOOKUP(N37,コード!$C$42:$D$61,2))</f>
        <v/>
      </c>
      <c r="P37" s="48"/>
      <c r="Q37" s="5" t="str">
        <f>IF(P37="","",VLOOKUP(P37,コード!$G$42:$H$53,2))</f>
        <v/>
      </c>
      <c r="R37" s="45"/>
    </row>
    <row r="38" spans="2:18" ht="18.75" customHeight="1">
      <c r="B38" s="5"/>
      <c r="C38" s="5"/>
      <c r="D38" s="5"/>
      <c r="E38" s="5"/>
      <c r="F38" s="53">
        <v>29</v>
      </c>
      <c r="G38" s="62" t="str">
        <f t="shared" si="0"/>
        <v/>
      </c>
      <c r="H38" s="49" t="str">
        <f t="shared" si="1"/>
        <v/>
      </c>
      <c r="I38" s="71" t="str">
        <f t="shared" si="2"/>
        <v/>
      </c>
      <c r="J38" s="45"/>
      <c r="K38" s="43"/>
      <c r="L38" s="43"/>
      <c r="M38" s="46"/>
      <c r="N38" s="43"/>
      <c r="O38" s="5" t="str">
        <f>IF(N38="","",VLOOKUP(N38,コード!$C$42:$D$61,2))</f>
        <v/>
      </c>
      <c r="P38" s="48"/>
      <c r="Q38" s="5" t="str">
        <f>IF(P38="","",VLOOKUP(P38,コード!$G$42:$H$53,2))</f>
        <v/>
      </c>
      <c r="R38" s="45"/>
    </row>
    <row r="39" spans="2:18" ht="18.75" customHeight="1">
      <c r="B39" s="5"/>
      <c r="C39" s="5"/>
      <c r="D39" s="5"/>
      <c r="E39" s="5"/>
      <c r="F39" s="53">
        <v>30</v>
      </c>
      <c r="G39" s="62" t="str">
        <f t="shared" si="0"/>
        <v/>
      </c>
      <c r="H39" s="49" t="str">
        <f t="shared" si="1"/>
        <v/>
      </c>
      <c r="I39" s="71" t="str">
        <f t="shared" si="2"/>
        <v/>
      </c>
      <c r="J39" s="45"/>
      <c r="K39" s="43"/>
      <c r="L39" s="43"/>
      <c r="M39" s="46"/>
      <c r="N39" s="43"/>
      <c r="O39" s="5" t="str">
        <f>IF(N39="","",VLOOKUP(N39,コード!$C$42:$D$61,2))</f>
        <v/>
      </c>
      <c r="P39" s="48"/>
      <c r="Q39" s="5" t="str">
        <f>IF(P39="","",VLOOKUP(P39,コード!$G$42:$H$53,2))</f>
        <v/>
      </c>
      <c r="R39" s="45"/>
    </row>
    <row r="40" spans="2:18" ht="18.75" customHeight="1">
      <c r="B40" s="24"/>
      <c r="C40" s="24"/>
      <c r="D40" s="24"/>
      <c r="E40" s="24"/>
      <c r="F40" s="21"/>
      <c r="G40" s="24"/>
      <c r="H40" s="24"/>
      <c r="I40" s="21"/>
      <c r="J40" s="24"/>
      <c r="K40" s="44"/>
      <c r="L40" s="21"/>
      <c r="M40" s="21"/>
      <c r="N40" s="21"/>
      <c r="O40" s="24"/>
      <c r="P40" s="24"/>
      <c r="Q40" s="24"/>
      <c r="R40" s="24"/>
    </row>
    <row r="41" spans="2:18" ht="32.25" customHeight="1">
      <c r="B41" s="24"/>
      <c r="C41" s="24"/>
      <c r="D41" s="24"/>
      <c r="E41" s="24"/>
      <c r="F41" s="52" t="s">
        <v>125</v>
      </c>
      <c r="G41" s="33" t="s">
        <v>119</v>
      </c>
      <c r="H41" s="34"/>
      <c r="I41" s="33"/>
      <c r="J41" s="34"/>
      <c r="K41" s="35" t="s">
        <v>122</v>
      </c>
      <c r="L41" s="33" t="s">
        <v>6</v>
      </c>
      <c r="M41" s="36" t="s">
        <v>121</v>
      </c>
      <c r="N41" s="21"/>
      <c r="O41" s="24"/>
      <c r="P41" s="24"/>
      <c r="Q41" s="24"/>
      <c r="R41" s="24"/>
    </row>
    <row r="42" spans="2:18" ht="18.75" customHeight="1">
      <c r="B42" s="21"/>
      <c r="C42" s="21"/>
      <c r="D42" s="21"/>
      <c r="E42" s="21"/>
      <c r="F42" s="1"/>
      <c r="G42" s="28" t="s">
        <v>246</v>
      </c>
      <c r="H42" s="29"/>
      <c r="I42" s="29"/>
      <c r="J42" s="29"/>
      <c r="K42" s="31">
        <f>COUNTIF($G$10:$G$39,$G42)</f>
        <v>0</v>
      </c>
      <c r="L42" s="31">
        <f>COUNTIFS($G$10:$G$39,$G42,$L$10:$L$39,"就職")</f>
        <v>0</v>
      </c>
      <c r="M42" s="31">
        <f>COUNTIFS($G$10:$G$39,$G42,$M$10:$M$39,"県内")</f>
        <v>0</v>
      </c>
      <c r="N42" s="21"/>
      <c r="O42" s="21"/>
      <c r="P42" s="21"/>
      <c r="Q42" s="21"/>
      <c r="R42" s="21"/>
    </row>
    <row r="43" spans="2:18" ht="18.75" customHeight="1">
      <c r="B43" s="21"/>
      <c r="C43" s="21"/>
      <c r="D43" s="21"/>
      <c r="E43" s="21"/>
      <c r="F43" s="1"/>
      <c r="G43" s="30" t="s">
        <v>123</v>
      </c>
      <c r="H43" s="27"/>
      <c r="I43" s="27"/>
      <c r="J43" s="27"/>
      <c r="K43" s="32">
        <f>COUNTIFS($G$10:$G$39,$G42,$K$10:$K$39,"男")</f>
        <v>0</v>
      </c>
      <c r="L43" s="32">
        <f>COUNTIFS($G$10:$G$39,$G42,$K$10:$K$39,"男",$L$10:$L$39,"就職")</f>
        <v>0</v>
      </c>
      <c r="M43" s="32">
        <f>COUNTIFS($G$10:$G$39,$G42,$K$10:$K$39,"男",$M$10:$M$39,"県内")</f>
        <v>0</v>
      </c>
      <c r="N43" s="21"/>
      <c r="O43" s="21"/>
      <c r="P43" s="21"/>
      <c r="Q43" s="21"/>
      <c r="R43" s="21"/>
    </row>
    <row r="44" spans="2:18" ht="15" customHeight="1"/>
  </sheetData>
  <sheetProtection selectLockedCells="1"/>
  <mergeCells count="7">
    <mergeCell ref="B8:E8"/>
    <mergeCell ref="F8:R8"/>
    <mergeCell ref="Q1:R1"/>
    <mergeCell ref="B2:R2"/>
    <mergeCell ref="C4:H4"/>
    <mergeCell ref="C5:H5"/>
    <mergeCell ref="C6:H6"/>
  </mergeCells>
  <phoneticPr fontId="1"/>
  <printOptions horizontalCentered="1"/>
  <pageMargins left="0.59055118110236227" right="0.59055118110236227" top="0.6692913385826772" bottom="0.78740157480314965" header="0.51181102362204722" footer="0.51181102362204722"/>
  <pageSetup paperSize="9" scale="63" orientation="portrait" r:id="rId1"/>
  <headerFooter alignWithMargins="0">
    <oddFooter>&amp;C&amp;A&amp;R&amp;P / &amp;N ページ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コード!$C$6:$C$22</xm:f>
          </x14:formula1>
          <xm:sqref>O6</xm:sqref>
        </x14:dataValidation>
        <x14:dataValidation type="list" allowBlank="1" showInputMessage="1" showErrorMessage="1">
          <x14:formula1>
            <xm:f>コード!$D$28:$D$29</xm:f>
          </x14:formula1>
          <xm:sqref>K10:K39</xm:sqref>
        </x14:dataValidation>
        <x14:dataValidation type="list" allowBlank="1" showInputMessage="1" showErrorMessage="1">
          <x14:formula1>
            <xm:f>コード!$D$32:$D$34</xm:f>
          </x14:formula1>
          <xm:sqref>L10:L39</xm:sqref>
        </x14:dataValidation>
        <x14:dataValidation type="list" allowBlank="1" showInputMessage="1" showErrorMessage="1">
          <x14:formula1>
            <xm:f>コード!$D$37:$D$38</xm:f>
          </x14:formula1>
          <xm:sqref>M10:M39</xm:sqref>
        </x14:dataValidation>
        <x14:dataValidation type="list" allowBlank="1" showInputMessage="1" showErrorMessage="1">
          <x14:formula1>
            <xm:f>コード!$C$42:$C$61</xm:f>
          </x14:formula1>
          <xm:sqref>N10:N39</xm:sqref>
        </x14:dataValidation>
        <x14:dataValidation type="list" allowBlank="1" showInputMessage="1" showErrorMessage="1">
          <x14:formula1>
            <xm:f>コード!$D$6:$D$22</xm:f>
          </x14:formula1>
          <xm:sqref>O5</xm:sqref>
        </x14:dataValidation>
        <x14:dataValidation type="list" allowBlank="1" showInputMessage="1" showErrorMessage="1">
          <x14:formula1>
            <xm:f>コード!$G$42:$G$53</xm:f>
          </x14:formula1>
          <xm:sqref>P10:P39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34</vt:i4>
      </vt:variant>
    </vt:vector>
  </HeadingPairs>
  <TitlesOfParts>
    <vt:vector size="52" baseType="lpstr">
      <vt:lpstr>01</vt:lpstr>
      <vt:lpstr>コード</vt:lpstr>
      <vt:lpstr>02（記入例）</vt:lpstr>
      <vt:lpstr>02-01</vt:lpstr>
      <vt:lpstr>02-02</vt:lpstr>
      <vt:lpstr>02-03</vt:lpstr>
      <vt:lpstr>02-04</vt:lpstr>
      <vt:lpstr>02-05</vt:lpstr>
      <vt:lpstr>02-06</vt:lpstr>
      <vt:lpstr>02-07</vt:lpstr>
      <vt:lpstr>02-08</vt:lpstr>
      <vt:lpstr>02-09</vt:lpstr>
      <vt:lpstr>02-10</vt:lpstr>
      <vt:lpstr>02-11</vt:lpstr>
      <vt:lpstr>02-12</vt:lpstr>
      <vt:lpstr>02-13</vt:lpstr>
      <vt:lpstr>02-14</vt:lpstr>
      <vt:lpstr>02-15</vt:lpstr>
      <vt:lpstr>'01'!Print_Area</vt:lpstr>
      <vt:lpstr>'02（記入例）'!Print_Area</vt:lpstr>
      <vt:lpstr>'02-01'!Print_Area</vt:lpstr>
      <vt:lpstr>'02-02'!Print_Area</vt:lpstr>
      <vt:lpstr>'02-03'!Print_Area</vt:lpstr>
      <vt:lpstr>'02-04'!Print_Area</vt:lpstr>
      <vt:lpstr>'02-05'!Print_Area</vt:lpstr>
      <vt:lpstr>'02-06'!Print_Area</vt:lpstr>
      <vt:lpstr>'02-07'!Print_Area</vt:lpstr>
      <vt:lpstr>'02-08'!Print_Area</vt:lpstr>
      <vt:lpstr>'02-09'!Print_Area</vt:lpstr>
      <vt:lpstr>'02-10'!Print_Area</vt:lpstr>
      <vt:lpstr>'02-11'!Print_Area</vt:lpstr>
      <vt:lpstr>'02-12'!Print_Area</vt:lpstr>
      <vt:lpstr>'02-13'!Print_Area</vt:lpstr>
      <vt:lpstr>'02-14'!Print_Area</vt:lpstr>
      <vt:lpstr>'02-15'!Print_Area</vt:lpstr>
      <vt:lpstr>コード!Print_Area</vt:lpstr>
      <vt:lpstr>'02（記入例）'!Print_Titles</vt:lpstr>
      <vt:lpstr>'02-01'!Print_Titles</vt:lpstr>
      <vt:lpstr>'02-02'!Print_Titles</vt:lpstr>
      <vt:lpstr>'02-03'!Print_Titles</vt:lpstr>
      <vt:lpstr>'02-04'!Print_Titles</vt:lpstr>
      <vt:lpstr>'02-05'!Print_Titles</vt:lpstr>
      <vt:lpstr>'02-06'!Print_Titles</vt:lpstr>
      <vt:lpstr>'02-07'!Print_Titles</vt:lpstr>
      <vt:lpstr>'02-08'!Print_Titles</vt:lpstr>
      <vt:lpstr>'02-09'!Print_Titles</vt:lpstr>
      <vt:lpstr>'02-10'!Print_Titles</vt:lpstr>
      <vt:lpstr>'02-11'!Print_Titles</vt:lpstr>
      <vt:lpstr>'02-12'!Print_Titles</vt:lpstr>
      <vt:lpstr>'02-13'!Print_Titles</vt:lpstr>
      <vt:lpstr>'02-14'!Print_Titles</vt:lpstr>
      <vt:lpstr>'02-15'!Print_Titles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鳥取県</cp:lastModifiedBy>
  <cp:lastPrinted>2023-09-26T01:15:21Z</cp:lastPrinted>
  <dcterms:modified xsi:type="dcterms:W3CDTF">2025-11-11T10:55:58Z</dcterms:modified>
</cp:coreProperties>
</file>