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1.22.245\share\企画調整・地域福祉担当フォルダ\100 統計（ふくなが担当）\【01】人口動態調査\R7\R6HP用人口動態調査に係る書類\R6作成一覧表\"/>
    </mc:Choice>
  </mc:AlternateContent>
  <xr:revisionPtr revIDLastSave="0" documentId="13_ncr:1_{7D3E2DC8-3AF7-4256-9679-40FFC639A63B}" xr6:coauthVersionLast="47" xr6:coauthVersionMax="47" xr10:uidLastSave="{00000000-0000-0000-0000-000000000000}"/>
  <bookViews>
    <workbookView xWindow="-110" yWindow="-110" windowWidth="19420" windowHeight="11500" xr2:uid="{00000000-000D-0000-FFFF-FFFF00000000}"/>
  </bookViews>
  <sheets>
    <sheet name="第55表" sheetId="1" r:id="rId1"/>
    <sheet name="参考表１" sheetId="4" r:id="rId2"/>
    <sheet name="参考表２" sheetId="5" r:id="rId3"/>
  </sheets>
  <definedNames>
    <definedName name="_xlnm.Print_Area" localSheetId="0">第55表!$A$1:$BM$34</definedName>
    <definedName name="_xlnm.Print_Titles" localSheetId="1">参考表１!$A:$B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9" i="1" l="1"/>
  <c r="AG23" i="1" s="1"/>
  <c r="AG18" i="1"/>
  <c r="AG7" i="1"/>
  <c r="AG17" i="1"/>
  <c r="AG22" i="1"/>
  <c r="BM8" i="1"/>
  <c r="BM9" i="1"/>
  <c r="BM10" i="1"/>
  <c r="BM11" i="1"/>
  <c r="AG21" i="1"/>
  <c r="AG14" i="5" l="1"/>
  <c r="BM14" i="1" s="1"/>
  <c r="AG24" i="5"/>
  <c r="BM16" i="1" s="1"/>
  <c r="AG19" i="5"/>
  <c r="BM15" i="1" s="1"/>
  <c r="AG10" i="5"/>
  <c r="BM13" i="1" s="1"/>
  <c r="AG8" i="5"/>
  <c r="BM12" i="1" s="1"/>
  <c r="BL11" i="1"/>
  <c r="BL10" i="1"/>
  <c r="BL9" i="1"/>
  <c r="BL8" i="1"/>
  <c r="AF24" i="5"/>
  <c r="BL16" i="1" s="1"/>
  <c r="AF19" i="5"/>
  <c r="AF14" i="5"/>
  <c r="AF29" i="5" s="1"/>
  <c r="AF10" i="5"/>
  <c r="BL13" i="1" s="1"/>
  <c r="AF8" i="5"/>
  <c r="BL12" i="1" s="1"/>
  <c r="BG15" i="1"/>
  <c r="BG14" i="1"/>
  <c r="BK10" i="1"/>
  <c r="BK11" i="1"/>
  <c r="BK9" i="1"/>
  <c r="BK8" i="1"/>
  <c r="AE8" i="5"/>
  <c r="BK12" i="1" s="1"/>
  <c r="AE24" i="5"/>
  <c r="BK16" i="1" s="1"/>
  <c r="AE19" i="5"/>
  <c r="BK15" i="1" s="1"/>
  <c r="AE14" i="5"/>
  <c r="AE29" i="5" s="1"/>
  <c r="AE33" i="5" s="1"/>
  <c r="BK22" i="1" s="1"/>
  <c r="AE10" i="5"/>
  <c r="BK13" i="1" s="1"/>
  <c r="AG3" i="5" l="1"/>
  <c r="BM7" i="1" s="1"/>
  <c r="AG28" i="5"/>
  <c r="AG29" i="5"/>
  <c r="AF28" i="5"/>
  <c r="AF33" i="5"/>
  <c r="BL22" i="1" s="1"/>
  <c r="BL18" i="1"/>
  <c r="AF30" i="5"/>
  <c r="BL15" i="1"/>
  <c r="BL14" i="1"/>
  <c r="AG30" i="5"/>
  <c r="AF3" i="5"/>
  <c r="BL7" i="1" s="1"/>
  <c r="BK14" i="1"/>
  <c r="BK18" i="1"/>
  <c r="AE30" i="5"/>
  <c r="AE3" i="5"/>
  <c r="BK7" i="1" s="1"/>
  <c r="AE28" i="5"/>
  <c r="BJ12" i="1"/>
  <c r="BJ11" i="1"/>
  <c r="BJ10" i="1"/>
  <c r="BJ9" i="1"/>
  <c r="BJ8" i="1"/>
  <c r="BJ7" i="1"/>
  <c r="AG33" i="5" l="1"/>
  <c r="BM22" i="1" s="1"/>
  <c r="BM18" i="1"/>
  <c r="AG34" i="5"/>
  <c r="BM23" i="1" s="1"/>
  <c r="BM19" i="1"/>
  <c r="AG32" i="5"/>
  <c r="BM21" i="1" s="1"/>
  <c r="BM17" i="1"/>
  <c r="AF32" i="5"/>
  <c r="BL21" i="1" s="1"/>
  <c r="BL17" i="1"/>
  <c r="AF34" i="5"/>
  <c r="BL23" i="1" s="1"/>
  <c r="BL19" i="1"/>
  <c r="AE32" i="5"/>
  <c r="BK21" i="1" s="1"/>
  <c r="BK17" i="1"/>
  <c r="AE34" i="5"/>
  <c r="BK23" i="1" s="1"/>
  <c r="BK19" i="1"/>
  <c r="AD24" i="5"/>
  <c r="BJ16" i="1" s="1"/>
  <c r="AD19" i="5"/>
  <c r="BJ15" i="1" s="1"/>
  <c r="AD14" i="5"/>
  <c r="AD10" i="5"/>
  <c r="BJ13" i="1" s="1"/>
  <c r="AD29" i="5" l="1"/>
  <c r="BJ14" i="1"/>
  <c r="AD30" i="5"/>
  <c r="AD28" i="5"/>
  <c r="AC24" i="5"/>
  <c r="AC19" i="5"/>
  <c r="AC14" i="5"/>
  <c r="AC10" i="5"/>
  <c r="AC8" i="5"/>
  <c r="AD32" i="5" l="1"/>
  <c r="BJ21" i="1" s="1"/>
  <c r="BJ17" i="1"/>
  <c r="AD33" i="5"/>
  <c r="BJ22" i="1" s="1"/>
  <c r="BJ18" i="1"/>
  <c r="AD34" i="5"/>
  <c r="BJ23" i="1" s="1"/>
  <c r="BJ19" i="1"/>
  <c r="AC3" i="5"/>
  <c r="BG16" i="1"/>
  <c r="BG13" i="1"/>
  <c r="BG12" i="1"/>
  <c r="BG11" i="1"/>
  <c r="BG10" i="1"/>
  <c r="BG9" i="1"/>
  <c r="BG8" i="1"/>
  <c r="BG7" i="1"/>
  <c r="AC7" i="1" l="1"/>
  <c r="BI7" i="1" s="1"/>
  <c r="BI16" i="1" l="1"/>
  <c r="BI15" i="1"/>
  <c r="BI13" i="1"/>
  <c r="BI12" i="1"/>
  <c r="BI11" i="1"/>
  <c r="BI10" i="1"/>
  <c r="BI9" i="1"/>
  <c r="BI8" i="1"/>
  <c r="AC30" i="5" l="1"/>
  <c r="AC28" i="5"/>
  <c r="BI17" i="1" s="1"/>
  <c r="AC34" i="5" l="1"/>
  <c r="BI23" i="1" s="1"/>
  <c r="BI19" i="1"/>
  <c r="AC32" i="5"/>
  <c r="BI21" i="1" s="1"/>
  <c r="BH16" i="1"/>
  <c r="BH15" i="1"/>
  <c r="BH14" i="1"/>
  <c r="BH13" i="1"/>
  <c r="BH12" i="1"/>
  <c r="BH11" i="1"/>
  <c r="BH10" i="1"/>
  <c r="BH9" i="1"/>
  <c r="BH8" i="1"/>
  <c r="AB7" i="1"/>
  <c r="BH7" i="1" s="1"/>
  <c r="AB30" i="5"/>
  <c r="BH19" i="1" s="1"/>
  <c r="AB29" i="5"/>
  <c r="BH18" i="1" s="1"/>
  <c r="AB28" i="5"/>
  <c r="BH17" i="1" s="1"/>
  <c r="AA30" i="5"/>
  <c r="AA29" i="5"/>
  <c r="AA28" i="5"/>
  <c r="AA32" i="5" l="1"/>
  <c r="BG21" i="1" s="1"/>
  <c r="BG17" i="1"/>
  <c r="AB32" i="5"/>
  <c r="BH21" i="1" s="1"/>
  <c r="AB33" i="5"/>
  <c r="BH22" i="1" s="1"/>
  <c r="AA34" i="5"/>
  <c r="BG23" i="1" s="1"/>
  <c r="BG19" i="1"/>
  <c r="AA33" i="5"/>
  <c r="BG22" i="1" s="1"/>
  <c r="BG18" i="1"/>
  <c r="AB34" i="5"/>
  <c r="BH23" i="1" s="1"/>
  <c r="V3" i="5"/>
  <c r="V28" i="5"/>
  <c r="V32" i="5" s="1"/>
  <c r="V29" i="5"/>
  <c r="V33" i="5" s="1"/>
  <c r="V30" i="5"/>
  <c r="V34" i="5" s="1"/>
  <c r="Z29" i="5" l="1"/>
  <c r="Z33" i="5" s="1"/>
  <c r="Z28" i="5"/>
  <c r="Z32" i="5" s="1"/>
  <c r="Z30" i="5"/>
  <c r="Z34" i="5" s="1"/>
  <c r="Y28" i="5"/>
  <c r="Y32" i="5" s="1"/>
  <c r="Y29" i="5"/>
  <c r="Y33" i="5" s="1"/>
  <c r="Y30" i="5"/>
  <c r="Y34" i="5" s="1"/>
  <c r="X28" i="5" l="1"/>
  <c r="X32" i="5" s="1"/>
  <c r="X29" i="5"/>
  <c r="X33" i="5" s="1"/>
  <c r="X30" i="5"/>
  <c r="X34" i="5" s="1"/>
  <c r="U31" i="5" l="1"/>
  <c r="T31" i="5"/>
  <c r="W30" i="5"/>
  <c r="W34" i="5" s="1"/>
  <c r="U30" i="5"/>
  <c r="T30" i="5"/>
  <c r="W29" i="5"/>
  <c r="W33" i="5" s="1"/>
  <c r="U29" i="5"/>
  <c r="U33" i="5" s="1"/>
  <c r="T29" i="5"/>
  <c r="T33" i="5" s="1"/>
  <c r="W28" i="5"/>
  <c r="W32" i="5" s="1"/>
  <c r="U28" i="5"/>
  <c r="U32" i="5" s="1"/>
  <c r="T28" i="5"/>
  <c r="T32" i="5" s="1"/>
  <c r="T34" i="5" l="1"/>
  <c r="U34" i="5"/>
  <c r="V7" i="1"/>
  <c r="BI14" i="1"/>
  <c r="AC29" i="5"/>
  <c r="AC33" i="5" s="1"/>
  <c r="BI22" i="1" s="1"/>
  <c r="BI18" i="1" l="1"/>
</calcChain>
</file>

<file path=xl/sharedStrings.xml><?xml version="1.0" encoding="utf-8"?>
<sst xmlns="http://schemas.openxmlformats.org/spreadsheetml/2006/main" count="251" uniqueCount="163">
  <si>
    <t>区　　分</t>
    <rPh sb="0" eb="1">
      <t>ク</t>
    </rPh>
    <rPh sb="3" eb="4">
      <t>ブン</t>
    </rPh>
    <phoneticPr fontId="5"/>
  </si>
  <si>
    <t>実　　　　　　　　　　　　　　　　　　　　数　　　　　　（単位：人）</t>
    <rPh sb="0" eb="1">
      <t>ジツ</t>
    </rPh>
    <rPh sb="21" eb="22">
      <t>カズ</t>
    </rPh>
    <rPh sb="29" eb="31">
      <t>タンイ</t>
    </rPh>
    <rPh sb="32" eb="33">
      <t>ニン</t>
    </rPh>
    <phoneticPr fontId="5"/>
  </si>
  <si>
    <t>率　　（１５歳～１９歳人口千対）</t>
    <rPh sb="0" eb="1">
      <t>リツ</t>
    </rPh>
    <rPh sb="6" eb="7">
      <t>サイ</t>
    </rPh>
    <rPh sb="10" eb="11">
      <t>サイ</t>
    </rPh>
    <rPh sb="11" eb="13">
      <t>ジンコウ</t>
    </rPh>
    <rPh sb="13" eb="14">
      <t>1000</t>
    </rPh>
    <rPh sb="14" eb="15">
      <t>タイ</t>
    </rPh>
    <phoneticPr fontId="5"/>
  </si>
  <si>
    <t>平成6年</t>
    <rPh sb="0" eb="2">
      <t>ヘイセイ</t>
    </rPh>
    <rPh sb="3" eb="4">
      <t>ネン</t>
    </rPh>
    <phoneticPr fontId="5"/>
  </si>
  <si>
    <t>平成7年</t>
    <rPh sb="0" eb="2">
      <t>ヘイセイ</t>
    </rPh>
    <rPh sb="3" eb="4">
      <t>ネン</t>
    </rPh>
    <phoneticPr fontId="5"/>
  </si>
  <si>
    <t>平成8年</t>
    <rPh sb="0" eb="2">
      <t>ヘイセイ</t>
    </rPh>
    <rPh sb="3" eb="4">
      <t>ネン</t>
    </rPh>
    <phoneticPr fontId="5"/>
  </si>
  <si>
    <t>平成9年</t>
    <rPh sb="0" eb="2">
      <t>ヘイセイ</t>
    </rPh>
    <rPh sb="3" eb="4">
      <t>ネン</t>
    </rPh>
    <phoneticPr fontId="5"/>
  </si>
  <si>
    <t>平成10年</t>
    <rPh sb="0" eb="2">
      <t>ヘイセイ</t>
    </rPh>
    <rPh sb="4" eb="5">
      <t>ネン</t>
    </rPh>
    <phoneticPr fontId="5"/>
  </si>
  <si>
    <t>平成11年</t>
    <rPh sb="0" eb="2">
      <t>ヘイセイ</t>
    </rPh>
    <rPh sb="4" eb="5">
      <t>ネン</t>
    </rPh>
    <phoneticPr fontId="5"/>
  </si>
  <si>
    <t>平成12年</t>
    <rPh sb="0" eb="2">
      <t>ヘイセイ</t>
    </rPh>
    <rPh sb="4" eb="5">
      <t>ネン</t>
    </rPh>
    <phoneticPr fontId="5"/>
  </si>
  <si>
    <t>平成13年</t>
    <rPh sb="0" eb="2">
      <t>ヘイセイ</t>
    </rPh>
    <rPh sb="4" eb="5">
      <t>ネン</t>
    </rPh>
    <phoneticPr fontId="5"/>
  </si>
  <si>
    <t>平成14年度</t>
    <rPh sb="0" eb="2">
      <t>ヘイセイ</t>
    </rPh>
    <rPh sb="4" eb="6">
      <t>ネンド</t>
    </rPh>
    <phoneticPr fontId="5"/>
  </si>
  <si>
    <t>平成15年度</t>
    <rPh sb="0" eb="2">
      <t>ヘイセイ</t>
    </rPh>
    <rPh sb="4" eb="6">
      <t>ネンド</t>
    </rPh>
    <phoneticPr fontId="5"/>
  </si>
  <si>
    <t>平成16年度</t>
    <rPh sb="0" eb="2">
      <t>ヘイセイ</t>
    </rPh>
    <rPh sb="4" eb="6">
      <t>ネンド</t>
    </rPh>
    <phoneticPr fontId="5"/>
  </si>
  <si>
    <t>平成17年度</t>
    <rPh sb="0" eb="2">
      <t>ヘイセイ</t>
    </rPh>
    <rPh sb="4" eb="6">
      <t>ネンド</t>
    </rPh>
    <phoneticPr fontId="5"/>
  </si>
  <si>
    <t>平成18年度</t>
    <rPh sb="0" eb="2">
      <t>ヘイセイ</t>
    </rPh>
    <rPh sb="4" eb="6">
      <t>ネンド</t>
    </rPh>
    <phoneticPr fontId="5"/>
  </si>
  <si>
    <t>平成１９年</t>
    <rPh sb="0" eb="2">
      <t>ヘイセイ</t>
    </rPh>
    <rPh sb="4" eb="5">
      <t>ネン</t>
    </rPh>
    <phoneticPr fontId="5"/>
  </si>
  <si>
    <t>平成２０年</t>
    <rPh sb="0" eb="2">
      <t>ヘイセイ</t>
    </rPh>
    <rPh sb="4" eb="5">
      <t>ネン</t>
    </rPh>
    <phoneticPr fontId="5"/>
  </si>
  <si>
    <t>平成２２年</t>
    <rPh sb="0" eb="2">
      <t>ヘイセイ</t>
    </rPh>
    <rPh sb="4" eb="5">
      <t>ネン</t>
    </rPh>
    <phoneticPr fontId="5"/>
  </si>
  <si>
    <t>平成２３年</t>
    <rPh sb="0" eb="2">
      <t>ヘイセイ</t>
    </rPh>
    <rPh sb="4" eb="5">
      <t>ネン</t>
    </rPh>
    <phoneticPr fontId="5"/>
  </si>
  <si>
    <t>平成２６年</t>
    <rPh sb="0" eb="2">
      <t>ヘイセイ</t>
    </rPh>
    <rPh sb="4" eb="5">
      <t>ネン</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</si>
  <si>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</si>
  <si>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</si>
  <si>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</si>
  <si>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</si>
  <si>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県計</t>
    <rPh sb="0" eb="2">
      <t>ケンケイ</t>
    </rPh>
    <phoneticPr fontId="5"/>
  </si>
  <si>
    <t>鳥取市</t>
    <rPh sb="0" eb="3">
      <t>トットリシ</t>
    </rPh>
    <phoneticPr fontId="5"/>
  </si>
  <si>
    <t>米子市</t>
    <rPh sb="0" eb="3">
      <t>ヨナゴシ</t>
    </rPh>
    <phoneticPr fontId="5"/>
  </si>
  <si>
    <t>倉吉市</t>
    <rPh sb="0" eb="3">
      <t>クラヨシシ</t>
    </rPh>
    <phoneticPr fontId="5"/>
  </si>
  <si>
    <t>境港市</t>
    <rPh sb="0" eb="3">
      <t>サカイミナトシ</t>
    </rPh>
    <phoneticPr fontId="5"/>
  </si>
  <si>
    <t>岩美郡</t>
    <rPh sb="0" eb="3">
      <t>イワミグン</t>
    </rPh>
    <phoneticPr fontId="5"/>
  </si>
  <si>
    <t>岩美町</t>
    <rPh sb="0" eb="3">
      <t>イワミチョウ</t>
    </rPh>
    <phoneticPr fontId="5"/>
  </si>
  <si>
    <t>八頭郡</t>
    <rPh sb="0" eb="3">
      <t>ヤズグン</t>
    </rPh>
    <phoneticPr fontId="5"/>
  </si>
  <si>
    <t>若桜町</t>
    <rPh sb="0" eb="3">
      <t>ワカサチョウ</t>
    </rPh>
    <phoneticPr fontId="5"/>
  </si>
  <si>
    <t>智頭町</t>
    <rPh sb="0" eb="3">
      <t>チズチョウ</t>
    </rPh>
    <phoneticPr fontId="5"/>
  </si>
  <si>
    <t>八頭町</t>
    <rPh sb="0" eb="2">
      <t>ヤズ</t>
    </rPh>
    <rPh sb="2" eb="3">
      <t>マチ</t>
    </rPh>
    <phoneticPr fontId="5"/>
  </si>
  <si>
    <t>東伯郡</t>
    <rPh sb="0" eb="3">
      <t>トウハクグン</t>
    </rPh>
    <phoneticPr fontId="5"/>
  </si>
  <si>
    <t>三朝町</t>
    <rPh sb="0" eb="3">
      <t>ミササチョウ</t>
    </rPh>
    <phoneticPr fontId="5"/>
  </si>
  <si>
    <t>湯利浜町</t>
    <rPh sb="0" eb="2">
      <t>ユリ</t>
    </rPh>
    <rPh sb="2" eb="3">
      <t>ハマ</t>
    </rPh>
    <rPh sb="3" eb="4">
      <t>マチ</t>
    </rPh>
    <phoneticPr fontId="5"/>
  </si>
  <si>
    <t>琴浦町</t>
    <rPh sb="0" eb="2">
      <t>コトウラ</t>
    </rPh>
    <rPh sb="2" eb="3">
      <t>マチ</t>
    </rPh>
    <phoneticPr fontId="5"/>
  </si>
  <si>
    <t>北栄町</t>
    <rPh sb="0" eb="2">
      <t>ホクエイ</t>
    </rPh>
    <rPh sb="2" eb="3">
      <t>マチ</t>
    </rPh>
    <phoneticPr fontId="5"/>
  </si>
  <si>
    <t>西伯郡</t>
    <rPh sb="0" eb="3">
      <t>サイハクグン</t>
    </rPh>
    <phoneticPr fontId="5"/>
  </si>
  <si>
    <t>日吉津村</t>
    <rPh sb="0" eb="4">
      <t>ヒエヅソン</t>
    </rPh>
    <phoneticPr fontId="5"/>
  </si>
  <si>
    <t>大山町</t>
    <rPh sb="0" eb="2">
      <t>ダイセン</t>
    </rPh>
    <rPh sb="2" eb="3">
      <t>マチ</t>
    </rPh>
    <phoneticPr fontId="5"/>
  </si>
  <si>
    <t>南部町</t>
    <rPh sb="0" eb="2">
      <t>ナンブ</t>
    </rPh>
    <rPh sb="2" eb="3">
      <t>マチ</t>
    </rPh>
    <phoneticPr fontId="5"/>
  </si>
  <si>
    <t>伯耆町</t>
    <rPh sb="0" eb="2">
      <t>ホウキ</t>
    </rPh>
    <rPh sb="2" eb="3">
      <t>マチ</t>
    </rPh>
    <phoneticPr fontId="5"/>
  </si>
  <si>
    <t>日野郡</t>
    <rPh sb="0" eb="3">
      <t>ヒノグン</t>
    </rPh>
    <phoneticPr fontId="5"/>
  </si>
  <si>
    <t>日南町</t>
    <rPh sb="0" eb="3">
      <t>ニチナンチョウ</t>
    </rPh>
    <phoneticPr fontId="5"/>
  </si>
  <si>
    <t>日野町</t>
    <rPh sb="0" eb="3">
      <t>ヒノチョウ</t>
    </rPh>
    <phoneticPr fontId="5"/>
  </si>
  <si>
    <t>江府町</t>
    <rPh sb="0" eb="3">
      <t>コウフチョウ</t>
    </rPh>
    <phoneticPr fontId="5"/>
  </si>
  <si>
    <t>保健所</t>
    <rPh sb="0" eb="3">
      <t>ホケンジョ</t>
    </rPh>
    <phoneticPr fontId="5"/>
  </si>
  <si>
    <t>鳥取</t>
    <rPh sb="0" eb="2">
      <t>トットリ</t>
    </rPh>
    <phoneticPr fontId="5"/>
  </si>
  <si>
    <t>倉吉</t>
    <rPh sb="0" eb="2">
      <t>クラヨシ</t>
    </rPh>
    <phoneticPr fontId="5"/>
  </si>
  <si>
    <t>米子</t>
    <rPh sb="0" eb="2">
      <t>ヨナゴ</t>
    </rPh>
    <phoneticPr fontId="5"/>
  </si>
  <si>
    <t>日野</t>
    <rPh sb="0" eb="1">
      <t>ヒ</t>
    </rPh>
    <rPh sb="1" eb="2">
      <t>ノ</t>
    </rPh>
    <phoneticPr fontId="5"/>
  </si>
  <si>
    <t>廃止後、米子保健所に統合</t>
    <rPh sb="0" eb="2">
      <t>ハイシ</t>
    </rPh>
    <rPh sb="2" eb="3">
      <t>ゴ</t>
    </rPh>
    <rPh sb="4" eb="6">
      <t>ヨナゴ</t>
    </rPh>
    <rPh sb="6" eb="9">
      <t>ホケンジョ</t>
    </rPh>
    <rPh sb="10" eb="12">
      <t>トウゴウ</t>
    </rPh>
    <phoneticPr fontId="1"/>
  </si>
  <si>
    <t>廃止後、米子保健所に統合</t>
    <rPh sb="0" eb="2">
      <t>ハイシ</t>
    </rPh>
    <rPh sb="2" eb="3">
      <t>ゴ</t>
    </rPh>
    <rPh sb="4" eb="6">
      <t>ヨナゴ</t>
    </rPh>
    <rPh sb="6" eb="9">
      <t>ホケンジョ</t>
    </rPh>
    <rPh sb="10" eb="12">
      <t>トウゴウ</t>
    </rPh>
    <phoneticPr fontId="5"/>
  </si>
  <si>
    <t>医療圏
二次保健</t>
    <rPh sb="4" eb="6">
      <t>ニジ</t>
    </rPh>
    <rPh sb="6" eb="8">
      <t>ホケン</t>
    </rPh>
    <phoneticPr fontId="5"/>
  </si>
  <si>
    <t>東部</t>
    <rPh sb="0" eb="2">
      <t>トウブ</t>
    </rPh>
    <phoneticPr fontId="5"/>
  </si>
  <si>
    <t>中部</t>
    <rPh sb="0" eb="2">
      <t>チュウブ</t>
    </rPh>
    <phoneticPr fontId="5"/>
  </si>
  <si>
    <t>西部</t>
    <rPh sb="0" eb="2">
      <t>セイブ</t>
    </rPh>
    <phoneticPr fontId="5"/>
  </si>
  <si>
    <t>第55表　</t>
    <rPh sb="0" eb="1">
      <t>ダイ</t>
    </rPh>
    <rPh sb="3" eb="4">
      <t>ヒョウ</t>
    </rPh>
    <phoneticPr fontId="5"/>
  </si>
  <si>
    <t>年次別２０歳未満女子の人工妊娠中絶件数、率（１５歳～１９歳女子人口千対）（市郡別・保健所別・二次医療圏別）</t>
  </si>
  <si>
    <t>第６６表　参考表１</t>
    <rPh sb="0" eb="1">
      <t>ダイ</t>
    </rPh>
    <rPh sb="3" eb="4">
      <t>ヒョウ</t>
    </rPh>
    <rPh sb="5" eb="7">
      <t>サンコウ</t>
    </rPh>
    <rPh sb="7" eb="8">
      <t>ヒョウ</t>
    </rPh>
    <phoneticPr fontId="5"/>
  </si>
  <si>
    <t>２０歳未満人工妊娠中絶件数、旧市町村単位、平成６年～平成１３年、平成１４年度～平成１５年度</t>
    <rPh sb="2" eb="3">
      <t>サイ</t>
    </rPh>
    <rPh sb="3" eb="5">
      <t>ミマン</t>
    </rPh>
    <rPh sb="5" eb="7">
      <t>ジンコウ</t>
    </rPh>
    <rPh sb="7" eb="9">
      <t>ニンシン</t>
    </rPh>
    <rPh sb="9" eb="11">
      <t>チュウゼツ</t>
    </rPh>
    <rPh sb="11" eb="13">
      <t>ケンスウ</t>
    </rPh>
    <rPh sb="14" eb="15">
      <t>キュウ</t>
    </rPh>
    <rPh sb="15" eb="18">
      <t>シチョウソン</t>
    </rPh>
    <rPh sb="18" eb="20">
      <t>タンイ</t>
    </rPh>
    <phoneticPr fontId="5"/>
  </si>
  <si>
    <t>市町村</t>
    <rPh sb="0" eb="3">
      <t>シチョウソン</t>
    </rPh>
    <phoneticPr fontId="5"/>
  </si>
  <si>
    <t>平成14年度</t>
    <rPh sb="0" eb="2">
      <t>ヘイセイ</t>
    </rPh>
    <rPh sb="4" eb="5">
      <t>ネン</t>
    </rPh>
    <rPh sb="5" eb="6">
      <t>ド</t>
    </rPh>
    <phoneticPr fontId="5"/>
  </si>
  <si>
    <t>平成15年度</t>
    <rPh sb="0" eb="2">
      <t>ヘイセイ</t>
    </rPh>
    <rPh sb="4" eb="5">
      <t>ネン</t>
    </rPh>
    <rPh sb="5" eb="6">
      <t>ド</t>
    </rPh>
    <phoneticPr fontId="5"/>
  </si>
  <si>
    <t>国府町</t>
    <rPh sb="0" eb="3">
      <t>コクフチョウ</t>
    </rPh>
    <phoneticPr fontId="5"/>
  </si>
  <si>
    <t>福部村</t>
    <rPh sb="0" eb="3">
      <t>フクベソン</t>
    </rPh>
    <phoneticPr fontId="5"/>
  </si>
  <si>
    <t>郡家町</t>
    <rPh sb="1" eb="2">
      <t>コウゲ</t>
    </rPh>
    <rPh sb="2" eb="3">
      <t>チョウ</t>
    </rPh>
    <phoneticPr fontId="5"/>
  </si>
  <si>
    <t>船岡町</t>
    <rPh sb="0" eb="3">
      <t>フナオカチョウ</t>
    </rPh>
    <phoneticPr fontId="5"/>
  </si>
  <si>
    <t>河原町</t>
    <rPh sb="0" eb="3">
      <t>カワハラチョウ</t>
    </rPh>
    <phoneticPr fontId="5"/>
  </si>
  <si>
    <t>八東町</t>
    <rPh sb="0" eb="3">
      <t>ハットウチョウ</t>
    </rPh>
    <phoneticPr fontId="5"/>
  </si>
  <si>
    <t>用瀬町</t>
    <rPh sb="0" eb="3">
      <t>モチガセチョウ</t>
    </rPh>
    <phoneticPr fontId="5"/>
  </si>
  <si>
    <t>佐治村</t>
    <rPh sb="0" eb="3">
      <t>サジソン</t>
    </rPh>
    <phoneticPr fontId="5"/>
  </si>
  <si>
    <t>気高郡</t>
    <rPh sb="0" eb="3">
      <t>ケタカグン</t>
    </rPh>
    <phoneticPr fontId="5"/>
  </si>
  <si>
    <t>気高町</t>
    <rPh sb="0" eb="3">
      <t>ケタカチョウ</t>
    </rPh>
    <phoneticPr fontId="5"/>
  </si>
  <si>
    <t>鹿野町</t>
    <rPh sb="0" eb="3">
      <t>シカノチョウ</t>
    </rPh>
    <phoneticPr fontId="5"/>
  </si>
  <si>
    <t>青谷町</t>
    <rPh sb="0" eb="3">
      <t>アオヤチョウ</t>
    </rPh>
    <phoneticPr fontId="5"/>
  </si>
  <si>
    <t>羽合町</t>
    <rPh sb="0" eb="3">
      <t>ハワイチョウ</t>
    </rPh>
    <phoneticPr fontId="5"/>
  </si>
  <si>
    <t>泊村</t>
    <rPh sb="0" eb="2">
      <t>トマリソン</t>
    </rPh>
    <phoneticPr fontId="5"/>
  </si>
  <si>
    <t>東郷町</t>
    <rPh sb="0" eb="3">
      <t>トウゴウチョウ</t>
    </rPh>
    <phoneticPr fontId="5"/>
  </si>
  <si>
    <t>関金町</t>
    <rPh sb="0" eb="3">
      <t>セキガネチョウ</t>
    </rPh>
    <phoneticPr fontId="5"/>
  </si>
  <si>
    <t>北条町</t>
    <rPh sb="0" eb="3">
      <t>ホウジョウチョウ</t>
    </rPh>
    <phoneticPr fontId="5"/>
  </si>
  <si>
    <t>大栄町</t>
    <rPh sb="0" eb="3">
      <t>ダイエイチョウ</t>
    </rPh>
    <phoneticPr fontId="5"/>
  </si>
  <si>
    <t>東伯町</t>
    <rPh sb="0" eb="3">
      <t>トウハクチョウ</t>
    </rPh>
    <phoneticPr fontId="5"/>
  </si>
  <si>
    <t>赤碕町</t>
    <rPh sb="0" eb="3">
      <t>アカサキチョウ</t>
    </rPh>
    <phoneticPr fontId="5"/>
  </si>
  <si>
    <t>西伯町</t>
    <rPh sb="0" eb="3">
      <t>サイハクチョウ</t>
    </rPh>
    <phoneticPr fontId="5"/>
  </si>
  <si>
    <t>会見町</t>
    <rPh sb="0" eb="3">
      <t>アイミチョウ</t>
    </rPh>
    <phoneticPr fontId="5"/>
  </si>
  <si>
    <t>岸本町</t>
    <rPh sb="0" eb="3">
      <t>キシモトチョウ</t>
    </rPh>
    <phoneticPr fontId="5"/>
  </si>
  <si>
    <t>淀江町</t>
    <rPh sb="0" eb="3">
      <t>ヨドエチョウ</t>
    </rPh>
    <phoneticPr fontId="5"/>
  </si>
  <si>
    <t>大山町</t>
    <rPh sb="0" eb="3">
      <t>ダイセンチョウ</t>
    </rPh>
    <phoneticPr fontId="5"/>
  </si>
  <si>
    <t>名和町</t>
    <rPh sb="0" eb="3">
      <t>ナワチョウ</t>
    </rPh>
    <phoneticPr fontId="5"/>
  </si>
  <si>
    <t>中山町</t>
    <rPh sb="0" eb="3">
      <t>ナカヤマチョウ</t>
    </rPh>
    <phoneticPr fontId="5"/>
  </si>
  <si>
    <t>溝口町</t>
    <rPh sb="0" eb="2">
      <t>ミゾクチ</t>
    </rPh>
    <rPh sb="2" eb="3">
      <t>チョウ</t>
    </rPh>
    <phoneticPr fontId="5"/>
  </si>
  <si>
    <t>第６６表　参考表２</t>
    <rPh sb="0" eb="1">
      <t>ダイ</t>
    </rPh>
    <rPh sb="3" eb="4">
      <t>ヒョウ</t>
    </rPh>
    <rPh sb="5" eb="7">
      <t>サンコウ</t>
    </rPh>
    <rPh sb="7" eb="8">
      <t>ヒョウ</t>
    </rPh>
    <phoneticPr fontId="5"/>
  </si>
  <si>
    <t>２０歳未満女子の人工妊娠中絶率の算出に用いた各年毎の市町村別女子人口（１５歳～１９歳）</t>
    <rPh sb="2" eb="3">
      <t>サイ</t>
    </rPh>
    <rPh sb="3" eb="5">
      <t>ミマン</t>
    </rPh>
    <rPh sb="5" eb="7">
      <t>ジョシ</t>
    </rPh>
    <rPh sb="8" eb="10">
      <t>ジンコウ</t>
    </rPh>
    <rPh sb="10" eb="12">
      <t>ニンシン</t>
    </rPh>
    <rPh sb="12" eb="15">
      <t>チュウゼツリツ</t>
    </rPh>
    <rPh sb="16" eb="18">
      <t>サンシュツ</t>
    </rPh>
    <rPh sb="19" eb="20">
      <t>モチ</t>
    </rPh>
    <rPh sb="22" eb="24">
      <t>カクネン</t>
    </rPh>
    <rPh sb="24" eb="25">
      <t>ゴト</t>
    </rPh>
    <rPh sb="26" eb="29">
      <t>シチョウソン</t>
    </rPh>
    <rPh sb="29" eb="30">
      <t>ベツ</t>
    </rPh>
    <rPh sb="30" eb="32">
      <t>ジョシ</t>
    </rPh>
    <rPh sb="32" eb="34">
      <t>ジンコウ</t>
    </rPh>
    <rPh sb="37" eb="38">
      <t>サイ</t>
    </rPh>
    <rPh sb="41" eb="42">
      <t>サイ</t>
    </rPh>
    <phoneticPr fontId="5"/>
  </si>
  <si>
    <t>区　　　分</t>
    <rPh sb="0" eb="1">
      <t>ク</t>
    </rPh>
    <rPh sb="4" eb="5">
      <t>ブン</t>
    </rPh>
    <phoneticPr fontId="5"/>
  </si>
  <si>
    <t>平成14年</t>
    <rPh sb="0" eb="2">
      <t>ヘイセイ</t>
    </rPh>
    <rPh sb="4" eb="5">
      <t>ネン</t>
    </rPh>
    <phoneticPr fontId="5"/>
  </si>
  <si>
    <t>平成15年</t>
    <rPh sb="0" eb="2">
      <t>ヘイセイ</t>
    </rPh>
    <rPh sb="4" eb="5">
      <t>ネン</t>
    </rPh>
    <phoneticPr fontId="5"/>
  </si>
  <si>
    <t>平成１６年</t>
    <rPh sb="0" eb="2">
      <t>ヘイセイ</t>
    </rPh>
    <rPh sb="4" eb="5">
      <t>ネン</t>
    </rPh>
    <phoneticPr fontId="5"/>
  </si>
  <si>
    <t>平成１７年</t>
    <rPh sb="0" eb="2">
      <t>ヘイセイ</t>
    </rPh>
    <rPh sb="4" eb="5">
      <t>ネン</t>
    </rPh>
    <phoneticPr fontId="5"/>
  </si>
  <si>
    <t>平成18年</t>
    <rPh sb="0" eb="2">
      <t>ヘイセイ</t>
    </rPh>
    <rPh sb="4" eb="5">
      <t>ネン</t>
    </rPh>
    <phoneticPr fontId="5"/>
  </si>
  <si>
    <t>平成２１年</t>
    <phoneticPr fontId="5"/>
  </si>
  <si>
    <t>平成24年</t>
    <rPh sb="0" eb="2">
      <t>ヘイセイ</t>
    </rPh>
    <rPh sb="4" eb="5">
      <t>ネン</t>
    </rPh>
    <phoneticPr fontId="5"/>
  </si>
  <si>
    <t>平成2５年</t>
    <rPh sb="0" eb="2">
      <t>ヘイセイ</t>
    </rPh>
    <rPh sb="4" eb="5">
      <t>ネン</t>
    </rPh>
    <phoneticPr fontId="5"/>
  </si>
  <si>
    <t>鳥取保健所管内</t>
    <rPh sb="0" eb="2">
      <t>トットリ</t>
    </rPh>
    <rPh sb="2" eb="5">
      <t>ホケンショ</t>
    </rPh>
    <rPh sb="5" eb="7">
      <t>カンナイ</t>
    </rPh>
    <phoneticPr fontId="5"/>
  </si>
  <si>
    <t>倉吉保健所管内</t>
    <rPh sb="0" eb="2">
      <t>クラヨシ</t>
    </rPh>
    <rPh sb="2" eb="5">
      <t>ホケンショ</t>
    </rPh>
    <rPh sb="5" eb="7">
      <t>カンナイ</t>
    </rPh>
    <phoneticPr fontId="5"/>
  </si>
  <si>
    <t>米子保健所管内</t>
    <rPh sb="0" eb="2">
      <t>ヨナゴ</t>
    </rPh>
    <rPh sb="2" eb="5">
      <t>ホケンショ</t>
    </rPh>
    <rPh sb="5" eb="7">
      <t>カンナイ</t>
    </rPh>
    <phoneticPr fontId="5"/>
  </si>
  <si>
    <t>日野保健所管内</t>
    <rPh sb="0" eb="2">
      <t>ヒノ</t>
    </rPh>
    <rPh sb="2" eb="5">
      <t>ホケンショ</t>
    </rPh>
    <rPh sb="5" eb="7">
      <t>カンナイ</t>
    </rPh>
    <phoneticPr fontId="5"/>
  </si>
  <si>
    <t>平成19年度</t>
    <rPh sb="0" eb="2">
      <t>ヘイセイ</t>
    </rPh>
    <rPh sb="4" eb="6">
      <t>ネンド</t>
    </rPh>
    <phoneticPr fontId="5"/>
  </si>
  <si>
    <t>平成20年度</t>
    <rPh sb="0" eb="2">
      <t>ヘイセイ</t>
    </rPh>
    <rPh sb="4" eb="6">
      <t>ネンド</t>
    </rPh>
    <phoneticPr fontId="5"/>
  </si>
  <si>
    <t>平成21年度</t>
    <rPh sb="0" eb="2">
      <t>ヘイセイ</t>
    </rPh>
    <rPh sb="4" eb="6">
      <t>ネンド</t>
    </rPh>
    <phoneticPr fontId="5"/>
  </si>
  <si>
    <t>平成22年度</t>
    <rPh sb="0" eb="2">
      <t>ヘイセイ</t>
    </rPh>
    <rPh sb="4" eb="6">
      <t>ネンド</t>
    </rPh>
    <phoneticPr fontId="5"/>
  </si>
  <si>
    <t>平成23年度</t>
    <rPh sb="0" eb="2">
      <t>ヘイセイ</t>
    </rPh>
    <rPh sb="4" eb="6">
      <t>ネンド</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</si>
  <si>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</si>
  <si>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</si>
  <si>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</si>
  <si>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平成6年度</t>
    <rPh sb="0" eb="2">
      <t>ヘイセイ</t>
    </rPh>
    <rPh sb="3" eb="5">
      <t>ネンド</t>
    </rPh>
    <phoneticPr fontId="5"/>
  </si>
  <si>
    <t>平成7年度</t>
    <rPh sb="0" eb="2">
      <t>ヘイセイ</t>
    </rPh>
    <rPh sb="3" eb="5">
      <t>ネンド</t>
    </rPh>
    <phoneticPr fontId="5"/>
  </si>
  <si>
    <t>平成8年度</t>
    <rPh sb="0" eb="2">
      <t>ヘイセイ</t>
    </rPh>
    <rPh sb="3" eb="5">
      <t>ネンド</t>
    </rPh>
    <phoneticPr fontId="5"/>
  </si>
  <si>
    <t>平成9年度</t>
    <rPh sb="0" eb="2">
      <t>ヘイセイ</t>
    </rPh>
    <rPh sb="3" eb="5">
      <t>ネンド</t>
    </rPh>
    <phoneticPr fontId="5"/>
  </si>
  <si>
    <t>平成10年度</t>
    <rPh sb="0" eb="2">
      <t>ヘイセイ</t>
    </rPh>
    <rPh sb="4" eb="6">
      <t>ネンド</t>
    </rPh>
    <phoneticPr fontId="5"/>
  </si>
  <si>
    <t>平成11年度</t>
    <rPh sb="0" eb="2">
      <t>ヘイセイ</t>
    </rPh>
    <rPh sb="4" eb="6">
      <t>ネンド</t>
    </rPh>
    <phoneticPr fontId="5"/>
  </si>
  <si>
    <t>平成12年度</t>
    <rPh sb="0" eb="2">
      <t>ヘイセイ</t>
    </rPh>
    <rPh sb="4" eb="6">
      <t>ネンド</t>
    </rPh>
    <phoneticPr fontId="5"/>
  </si>
  <si>
    <t>平成13年度</t>
    <rPh sb="0" eb="2">
      <t>ヘイセイ</t>
    </rPh>
    <rPh sb="4" eb="6">
      <t>ネンド</t>
    </rPh>
    <phoneticPr fontId="5"/>
  </si>
  <si>
    <t>注２）平成25年4月1日から日野保健所は米子保健所へ統合。</t>
    <rPh sb="0" eb="1">
      <t>チュウ</t>
    </rPh>
    <rPh sb="3" eb="5">
      <t>ヘイセイ</t>
    </rPh>
    <rPh sb="7" eb="8">
      <t>ネン</t>
    </rPh>
    <rPh sb="9" eb="10">
      <t>ガツ</t>
    </rPh>
    <rPh sb="11" eb="12">
      <t>ニチ</t>
    </rPh>
    <rPh sb="14" eb="16">
      <t>ヒノ</t>
    </rPh>
    <rPh sb="16" eb="19">
      <t>ホケンジョ</t>
    </rPh>
    <rPh sb="20" eb="22">
      <t>ヨナゴ</t>
    </rPh>
    <rPh sb="21" eb="22">
      <t>ニチベイ</t>
    </rPh>
    <rPh sb="22" eb="25">
      <t>ホケンジョ</t>
    </rPh>
    <rPh sb="26" eb="28">
      <t>トウゴウ</t>
    </rPh>
    <phoneticPr fontId="5"/>
  </si>
  <si>
    <t>廃止後、米子保健所に統合</t>
    <phoneticPr fontId="5"/>
  </si>
  <si>
    <t>廃止後、米子保健所に統合</t>
    <phoneticPr fontId="1"/>
  </si>
  <si>
    <t>平成２７年</t>
    <rPh sb="0" eb="2">
      <t>ヘイセイ</t>
    </rPh>
    <rPh sb="4" eb="5">
      <t>ネン</t>
    </rPh>
    <phoneticPr fontId="5"/>
  </si>
  <si>
    <t>平成２８年</t>
    <rPh sb="0" eb="2">
      <t>ヘイセイ</t>
    </rPh>
    <rPh sb="4" eb="5">
      <t>ネン</t>
    </rPh>
    <phoneticPr fontId="5"/>
  </si>
  <si>
    <t>平成２９年</t>
    <rPh sb="0" eb="2">
      <t>ヘイセイ</t>
    </rPh>
    <rPh sb="4" eb="5">
      <t>ネン</t>
    </rPh>
    <phoneticPr fontId="5"/>
  </si>
  <si>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</si>
  <si>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</si>
  <si>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</si>
  <si>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</si>
  <si>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</si>
  <si>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</si>
  <si>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</si>
  <si>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</si>
  <si>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</si>
  <si>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</si>
  <si>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</si>
  <si>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令和元年度</t>
    <rPh sb="0" eb="2">
      <t>レイワ</t>
    </rPh>
    <rPh sb="2" eb="3">
      <t>モト</t>
    </rPh>
    <rPh sb="3" eb="5">
      <t>ネンド</t>
    </rPh>
    <phoneticPr fontId="5"/>
  </si>
  <si>
    <t>平成30年度</t>
    <rPh sb="0" eb="2">
      <t>ヘイセイ</t>
    </rPh>
    <rPh sb="4" eb="6">
      <t>ネンド</t>
    </rPh>
    <phoneticPr fontId="5"/>
  </si>
  <si>
    <t>平成３０年</t>
    <rPh sb="0" eb="2">
      <t>ヘイセイ</t>
    </rPh>
    <rPh sb="4" eb="5">
      <t>ネン</t>
    </rPh>
    <phoneticPr fontId="5"/>
  </si>
  <si>
    <t>令和元年</t>
    <rPh sb="0" eb="2">
      <t>レイワ</t>
    </rPh>
    <rPh sb="2" eb="3">
      <t>モト</t>
    </rPh>
    <rPh sb="3" eb="4">
      <t>ネン</t>
    </rPh>
    <phoneticPr fontId="5"/>
  </si>
  <si>
    <t>令和２年度</t>
    <rPh sb="0" eb="2">
      <t>レイワ</t>
    </rPh>
    <rPh sb="3" eb="4">
      <t>ネン</t>
    </rPh>
    <rPh sb="4" eb="5">
      <t>ド</t>
    </rPh>
    <phoneticPr fontId="5"/>
  </si>
  <si>
    <t>令和２年</t>
    <rPh sb="0" eb="2">
      <t>レイワ</t>
    </rPh>
    <rPh sb="3" eb="4">
      <t>ネン</t>
    </rPh>
    <phoneticPr fontId="5"/>
  </si>
  <si>
    <t>令和２年度</t>
    <rPh sb="0" eb="2">
      <t>レイワ</t>
    </rPh>
    <rPh sb="3" eb="5">
      <t>ネンド</t>
    </rPh>
    <phoneticPr fontId="5"/>
  </si>
  <si>
    <t>注２）平成２５年4月1日から日野保健所は米子保健所分へ統合。</t>
    <rPh sb="0" eb="1">
      <t>チュウ</t>
    </rPh>
    <rPh sb="3" eb="5">
      <t>ヘイセイ</t>
    </rPh>
    <rPh sb="7" eb="8">
      <t>ネン</t>
    </rPh>
    <rPh sb="9" eb="10">
      <t>ガツ</t>
    </rPh>
    <rPh sb="11" eb="12">
      <t>ニチ</t>
    </rPh>
    <rPh sb="14" eb="16">
      <t>ヒノ</t>
    </rPh>
    <rPh sb="16" eb="19">
      <t>ホケンジョ</t>
    </rPh>
    <rPh sb="20" eb="22">
      <t>ヨナゴ</t>
    </rPh>
    <rPh sb="21" eb="22">
      <t>ニチベイ</t>
    </rPh>
    <rPh sb="22" eb="25">
      <t>ホケンジョ</t>
    </rPh>
    <rPh sb="25" eb="26">
      <t>ブン</t>
    </rPh>
    <rPh sb="27" eb="29">
      <t>トウゴウ</t>
    </rPh>
    <phoneticPr fontId="5"/>
  </si>
  <si>
    <t>令和３年</t>
    <rPh sb="0" eb="2">
      <t>レイワ</t>
    </rPh>
    <rPh sb="3" eb="4">
      <t>ネン</t>
    </rPh>
    <phoneticPr fontId="5"/>
  </si>
  <si>
    <t>令和３年度</t>
    <rPh sb="0" eb="2">
      <t>レイワ</t>
    </rPh>
    <rPh sb="3" eb="5">
      <t>ネンド</t>
    </rPh>
    <phoneticPr fontId="5"/>
  </si>
  <si>
    <t>令和３年度</t>
    <rPh sb="0" eb="2">
      <t>レイワ</t>
    </rPh>
    <rPh sb="3" eb="4">
      <t>ネン</t>
    </rPh>
    <rPh sb="4" eb="5">
      <t>ド</t>
    </rPh>
    <phoneticPr fontId="5"/>
  </si>
  <si>
    <t>令和４年度</t>
    <rPh sb="0" eb="2">
      <t>レイワ</t>
    </rPh>
    <rPh sb="3" eb="5">
      <t>ネンド</t>
    </rPh>
    <phoneticPr fontId="5"/>
  </si>
  <si>
    <t>令和４年</t>
    <rPh sb="0" eb="2">
      <t>レイワ</t>
    </rPh>
    <rPh sb="3" eb="4">
      <t>ネン</t>
    </rPh>
    <phoneticPr fontId="5"/>
  </si>
  <si>
    <t>令和５年</t>
    <rPh sb="0" eb="2">
      <t>レイワ</t>
    </rPh>
    <rPh sb="3" eb="4">
      <t>ネン</t>
    </rPh>
    <phoneticPr fontId="5"/>
  </si>
  <si>
    <t>令和５年度</t>
    <rPh sb="0" eb="2">
      <t>レイワ</t>
    </rPh>
    <rPh sb="3" eb="5">
      <t>ネンド</t>
    </rPh>
    <phoneticPr fontId="5"/>
  </si>
  <si>
    <t>注１）平成７年、平成１２年は国勢調査結果、それ以外は鳥取県総務部統計課が発表した各年１０月１日現在推計人口を市町村、保健所管内単位で集計した。</t>
    <rPh sb="0" eb="1">
      <t>チュウ</t>
    </rPh>
    <rPh sb="3" eb="5">
      <t>ヘイセイ</t>
    </rPh>
    <rPh sb="6" eb="7">
      <t>ネン</t>
    </rPh>
    <rPh sb="8" eb="10">
      <t>ヘイセイ</t>
    </rPh>
    <rPh sb="12" eb="13">
      <t>ネン</t>
    </rPh>
    <rPh sb="14" eb="16">
      <t>コクセイ</t>
    </rPh>
    <rPh sb="16" eb="18">
      <t>チョウサ</t>
    </rPh>
    <rPh sb="18" eb="20">
      <t>ケッカ</t>
    </rPh>
    <rPh sb="23" eb="25">
      <t>イガイ</t>
    </rPh>
    <rPh sb="26" eb="29">
      <t>トットリケン</t>
    </rPh>
    <rPh sb="29" eb="31">
      <t>ソウム</t>
    </rPh>
    <rPh sb="31" eb="32">
      <t>ブ</t>
    </rPh>
    <rPh sb="32" eb="35">
      <t>トウケイカ</t>
    </rPh>
    <rPh sb="36" eb="38">
      <t>ハッピョウ</t>
    </rPh>
    <rPh sb="40" eb="42">
      <t>カクネン</t>
    </rPh>
    <rPh sb="44" eb="45">
      <t>ガツ</t>
    </rPh>
    <rPh sb="46" eb="47">
      <t>ニチ</t>
    </rPh>
    <rPh sb="47" eb="49">
      <t>ゲンザイ</t>
    </rPh>
    <rPh sb="49" eb="51">
      <t>スイケイ</t>
    </rPh>
    <rPh sb="51" eb="53">
      <t>ジンコウ</t>
    </rPh>
    <phoneticPr fontId="5"/>
  </si>
  <si>
    <t>注１）平成７年、平成１２年は国勢調査結果、それ以外は鳥取県総務部統計課が発表した各年１０月１日現在推計人口をそれぞれ平成１７年１０月１日現在の市町村、保健所管内単位で集計した。</t>
    <rPh sb="0" eb="1">
      <t>チュウ</t>
    </rPh>
    <rPh sb="3" eb="5">
      <t>ヘイセイ</t>
    </rPh>
    <rPh sb="6" eb="7">
      <t>ネン</t>
    </rPh>
    <rPh sb="8" eb="10">
      <t>ヘイセイ</t>
    </rPh>
    <rPh sb="12" eb="13">
      <t>ネン</t>
    </rPh>
    <rPh sb="14" eb="16">
      <t>コクセイ</t>
    </rPh>
    <rPh sb="16" eb="18">
      <t>チョウサ</t>
    </rPh>
    <rPh sb="18" eb="20">
      <t>ケッカ</t>
    </rPh>
    <rPh sb="23" eb="25">
      <t>イガイ</t>
    </rPh>
    <rPh sb="26" eb="29">
      <t>トットリケン</t>
    </rPh>
    <rPh sb="29" eb="32">
      <t>ソウムブ</t>
    </rPh>
    <rPh sb="32" eb="35">
      <t>トウケイカ</t>
    </rPh>
    <rPh sb="36" eb="38">
      <t>ハッピョウ</t>
    </rPh>
    <rPh sb="40" eb="42">
      <t>カクネン</t>
    </rPh>
    <rPh sb="44" eb="45">
      <t>ガツ</t>
    </rPh>
    <rPh sb="46" eb="47">
      <t>ニチ</t>
    </rPh>
    <rPh sb="47" eb="49">
      <t>ゲンザイ</t>
    </rPh>
    <rPh sb="49" eb="51">
      <t>スイケイ</t>
    </rPh>
    <rPh sb="51" eb="53">
      <t>ジンコウ</t>
    </rPh>
    <phoneticPr fontId="5"/>
  </si>
  <si>
    <t>令和６年</t>
    <rPh sb="0" eb="2">
      <t>レイワ</t>
    </rPh>
    <rPh sb="3" eb="4">
      <t>ネン</t>
    </rPh>
    <phoneticPr fontId="5"/>
  </si>
  <si>
    <t>令和６年度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</si>
</sst>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quot;△ &quot;#,##0"/>
    <numFmt numFmtId="178" formatCode="00000"/>
    <numFmt numFmtId="179" formatCode="_ * #,##0.0_ ;_ * \-#,##0.0_ ;_ * &quot;-&quot;?_ ;_ @_ "/>
  </numFmts>
  <fonts count="11" x14ac:knownFonts="1">
    <font>
      <sz val="11"/>
      <color theme="1"/>
      <name val="ＭＳ Ｐゴシック"/>
      <family val="2"/>
      <charset val="128"/>
      <scheme val="minor"/>
    </font>
    <font>
      <b/>
      <sz val="13"/>
      <color theme="3"/>
      <name val="ＭＳ Ｐゴシック"/>
      <family val="2"/>
      <charset val="128"/>
      <scheme val="minor"/>
    </font>
    <font>
      <sz val="11"/>
      <name val="ＭＳ 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4"/>
      <name val="ＭＳ 明朝"/>
      <family val="1"/>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s>
  <cellStyleXfs count="7">
    <xf numFmtId="0" fontId="0" fillId="0" borderId="0">
      <alignment vertical="center"/>
    </xf>
    <xf numFmtId="0" fontId="2" fillId="0" borderId="0"/>
    <xf numFmtId="0" fontId="2" fillId="0" borderId="0"/>
    <xf numFmtId="38" fontId="6" fillId="0" borderId="0" applyFont="0" applyFill="0" applyBorder="0" applyAlignment="0" applyProtection="0">
      <alignment vertical="center"/>
    </xf>
    <xf numFmtId="0" fontId="6" fillId="0" borderId="0">
      <alignment vertical="center"/>
    </xf>
    <xf numFmtId="0" fontId="9" fillId="0" borderId="0"/>
    <xf numFmtId="0" fontId="9" fillId="0" borderId="0"/>
  </cellStyleXfs>
  <cellXfs count="326">
    <xf numFmtId="0" fontId="0" fillId="0" borderId="0" xfId="0">
      <alignment vertical="center"/>
    </xf>
    <xf numFmtId="0" fontId="6" fillId="2" borderId="4" xfId="1" applyFont="1" applyFill="1" applyBorder="1" applyAlignment="1">
      <alignment vertical="top"/>
    </xf>
    <xf numFmtId="177" fontId="6" fillId="3" borderId="21" xfId="0" applyNumberFormat="1" applyFont="1" applyFill="1" applyBorder="1" applyAlignment="1" applyProtection="1">
      <alignment horizontal="right" vertical="center"/>
      <protection locked="0"/>
    </xf>
    <xf numFmtId="177" fontId="6" fillId="3" borderId="10" xfId="0" applyNumberFormat="1" applyFont="1" applyFill="1" applyBorder="1" applyAlignment="1" applyProtection="1">
      <alignment horizontal="right" vertical="center"/>
      <protection locked="0"/>
    </xf>
    <xf numFmtId="0" fontId="8" fillId="0" borderId="0" xfId="1" applyFont="1" applyAlignment="1">
      <alignment vertical="center"/>
    </xf>
    <xf numFmtId="0" fontId="3" fillId="0" borderId="0" xfId="1" applyFont="1"/>
    <xf numFmtId="41" fontId="6" fillId="0" borderId="5" xfId="1" applyNumberFormat="1" applyFont="1" applyBorder="1" applyAlignment="1" applyProtection="1">
      <alignment horizontal="right" vertical="center"/>
      <protection locked="0"/>
    </xf>
    <xf numFmtId="41" fontId="6" fillId="0" borderId="21" xfId="1" applyNumberFormat="1" applyFont="1" applyBorder="1" applyAlignment="1" applyProtection="1">
      <alignment horizontal="right" vertical="center"/>
      <protection locked="0"/>
    </xf>
    <xf numFmtId="41" fontId="6" fillId="0" borderId="43" xfId="1" applyNumberFormat="1" applyFont="1" applyBorder="1" applyAlignment="1" applyProtection="1">
      <alignment horizontal="right" vertical="center"/>
      <protection locked="0"/>
    </xf>
    <xf numFmtId="0" fontId="6" fillId="0" borderId="0" xfId="1" applyFont="1" applyAlignment="1">
      <alignment vertical="center"/>
    </xf>
    <xf numFmtId="41" fontId="6" fillId="0" borderId="28" xfId="1" applyNumberFormat="1" applyFont="1" applyBorder="1" applyAlignment="1" applyProtection="1">
      <alignment horizontal="right" vertical="center"/>
      <protection locked="0"/>
    </xf>
    <xf numFmtId="41" fontId="6" fillId="0" borderId="12" xfId="1" applyNumberFormat="1" applyFont="1" applyBorder="1" applyAlignment="1" applyProtection="1">
      <alignment horizontal="right" vertical="center"/>
      <protection locked="0"/>
    </xf>
    <xf numFmtId="41" fontId="6" fillId="0" borderId="13" xfId="1" applyNumberFormat="1" applyFont="1" applyBorder="1" applyAlignment="1" applyProtection="1">
      <alignment horizontal="right" vertical="center"/>
      <protection locked="0"/>
    </xf>
    <xf numFmtId="0" fontId="6" fillId="0" borderId="0" xfId="1" applyFont="1"/>
    <xf numFmtId="41" fontId="6" fillId="0" borderId="20" xfId="1" applyNumberFormat="1" applyFont="1" applyBorder="1" applyAlignment="1" applyProtection="1">
      <alignment horizontal="right" vertical="center"/>
      <protection locked="0"/>
    </xf>
    <xf numFmtId="41" fontId="6" fillId="0" borderId="10" xfId="1" applyNumberFormat="1" applyFont="1" applyBorder="1" applyAlignment="1" applyProtection="1">
      <alignment horizontal="right" vertical="center"/>
      <protection locked="0"/>
    </xf>
    <xf numFmtId="41" fontId="6" fillId="0" borderId="33" xfId="1" applyNumberFormat="1" applyFont="1" applyBorder="1" applyAlignment="1" applyProtection="1">
      <alignment horizontal="right" vertical="center"/>
      <protection locked="0"/>
    </xf>
    <xf numFmtId="0" fontId="3" fillId="0" borderId="0" xfId="1" applyFont="1" applyAlignment="1">
      <alignment vertical="center"/>
    </xf>
    <xf numFmtId="0" fontId="2" fillId="0" borderId="0" xfId="1"/>
    <xf numFmtId="0" fontId="8" fillId="0" borderId="0" xfId="2" applyFont="1" applyAlignment="1" applyProtection="1">
      <alignment vertical="top"/>
      <protection locked="0"/>
    </xf>
    <xf numFmtId="0" fontId="3" fillId="0" borderId="0" xfId="2" applyFont="1" applyAlignment="1" applyProtection="1">
      <alignment vertical="top"/>
      <protection locked="0"/>
    </xf>
    <xf numFmtId="0" fontId="3" fillId="0" borderId="0" xfId="2" applyFont="1" applyAlignment="1" applyProtection="1">
      <alignment vertical="center"/>
      <protection locked="0"/>
    </xf>
    <xf numFmtId="0" fontId="3" fillId="0" borderId="0" xfId="2" applyFont="1" applyProtection="1">
      <protection locked="0"/>
    </xf>
    <xf numFmtId="0" fontId="3" fillId="0" borderId="40" xfId="2" applyFont="1" applyBorder="1" applyProtection="1">
      <protection locked="0"/>
    </xf>
    <xf numFmtId="0" fontId="2" fillId="0" borderId="0" xfId="2" applyProtection="1">
      <protection locked="0"/>
    </xf>
    <xf numFmtId="37" fontId="6" fillId="0" borderId="0" xfId="4" applyNumberFormat="1">
      <alignment vertical="center"/>
    </xf>
    <xf numFmtId="0" fontId="6" fillId="0" borderId="0" xfId="4">
      <alignment vertical="center"/>
    </xf>
    <xf numFmtId="0" fontId="7" fillId="2" borderId="0" xfId="1" applyFont="1" applyFill="1" applyAlignment="1">
      <alignment vertical="center"/>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176" fontId="6" fillId="0" borderId="49" xfId="3" applyNumberFormat="1" applyFont="1" applyFill="1" applyBorder="1" applyAlignment="1" applyProtection="1">
      <alignment horizontal="right" vertical="center"/>
    </xf>
    <xf numFmtId="176" fontId="6" fillId="0" borderId="21" xfId="2" applyNumberFormat="1" applyFont="1" applyBorder="1" applyAlignment="1" applyProtection="1">
      <alignment vertical="center"/>
      <protection locked="0"/>
    </xf>
    <xf numFmtId="176" fontId="6" fillId="0" borderId="50" xfId="2" applyNumberFormat="1" applyFont="1" applyBorder="1" applyAlignment="1" applyProtection="1">
      <alignment vertical="center"/>
      <protection locked="0"/>
    </xf>
    <xf numFmtId="176" fontId="6" fillId="0" borderId="32" xfId="3" applyNumberFormat="1" applyFont="1" applyFill="1" applyBorder="1" applyAlignment="1" applyProtection="1">
      <alignment horizontal="right" vertical="center"/>
    </xf>
    <xf numFmtId="176" fontId="6" fillId="0" borderId="10" xfId="2" applyNumberFormat="1" applyFont="1" applyBorder="1" applyAlignment="1" applyProtection="1">
      <alignment vertical="center"/>
      <protection locked="0"/>
    </xf>
    <xf numFmtId="176" fontId="6" fillId="0" borderId="9" xfId="2" applyNumberFormat="1" applyFont="1" applyBorder="1" applyAlignment="1" applyProtection="1">
      <alignment vertical="center"/>
      <protection locked="0"/>
    </xf>
    <xf numFmtId="176" fontId="6" fillId="0" borderId="11" xfId="2" applyNumberFormat="1" applyFont="1" applyBorder="1" applyAlignment="1" applyProtection="1">
      <alignment vertical="center"/>
      <protection locked="0"/>
    </xf>
    <xf numFmtId="176" fontId="6" fillId="0" borderId="12" xfId="2" applyNumberFormat="1" applyFont="1" applyBorder="1" applyAlignment="1" applyProtection="1">
      <alignment vertical="center"/>
      <protection locked="0"/>
    </xf>
    <xf numFmtId="176" fontId="6" fillId="0" borderId="32" xfId="3" applyNumberFormat="1" applyFont="1" applyFill="1" applyBorder="1" applyAlignment="1" applyProtection="1">
      <alignment horizontal="right" vertical="center"/>
      <protection locked="0"/>
    </xf>
    <xf numFmtId="176" fontId="6" fillId="0" borderId="10" xfId="3" applyNumberFormat="1" applyFont="1" applyFill="1" applyBorder="1" applyAlignment="1" applyProtection="1">
      <alignment horizontal="right" vertical="center"/>
      <protection locked="0"/>
    </xf>
    <xf numFmtId="176" fontId="6" fillId="0" borderId="9" xfId="3" applyNumberFormat="1" applyFont="1" applyFill="1" applyBorder="1" applyAlignment="1" applyProtection="1">
      <alignment horizontal="right" vertical="center"/>
      <protection locked="0"/>
    </xf>
    <xf numFmtId="176" fontId="6" fillId="0" borderId="34" xfId="3" applyNumberFormat="1" applyFont="1" applyFill="1" applyBorder="1" applyAlignment="1" applyProtection="1">
      <alignment horizontal="right" vertical="center"/>
      <protection locked="0"/>
    </xf>
    <xf numFmtId="176" fontId="6" fillId="0" borderId="24" xfId="2" applyNumberFormat="1" applyFont="1" applyBorder="1" applyAlignment="1" applyProtection="1">
      <alignment vertical="center"/>
      <protection locked="0"/>
    </xf>
    <xf numFmtId="176" fontId="6" fillId="0" borderId="23" xfId="2" applyNumberFormat="1" applyFont="1" applyBorder="1" applyAlignment="1" applyProtection="1">
      <alignment vertical="center"/>
      <protection locked="0"/>
    </xf>
    <xf numFmtId="176" fontId="6" fillId="0" borderId="32" xfId="2" applyNumberFormat="1" applyFont="1" applyBorder="1" applyAlignment="1" applyProtection="1">
      <alignment vertical="center"/>
      <protection locked="0"/>
    </xf>
    <xf numFmtId="176" fontId="6" fillId="0" borderId="34" xfId="2" applyNumberFormat="1" applyFont="1" applyBorder="1" applyAlignment="1" applyProtection="1">
      <alignment vertical="center"/>
      <protection locked="0"/>
    </xf>
    <xf numFmtId="176" fontId="6" fillId="0" borderId="35" xfId="2" applyNumberFormat="1" applyFont="1" applyBorder="1" applyAlignment="1" applyProtection="1">
      <alignment vertical="center"/>
      <protection locked="0"/>
    </xf>
    <xf numFmtId="176" fontId="6" fillId="0" borderId="18" xfId="2" applyNumberFormat="1" applyFont="1" applyBorder="1" applyAlignment="1" applyProtection="1">
      <alignment vertical="center"/>
      <protection locked="0"/>
    </xf>
    <xf numFmtId="176" fontId="6" fillId="0" borderId="17" xfId="2" applyNumberFormat="1" applyFont="1" applyBorder="1" applyAlignment="1" applyProtection="1">
      <alignment vertical="center"/>
      <protection locked="0"/>
    </xf>
    <xf numFmtId="176" fontId="8" fillId="0" borderId="0" xfId="2" applyNumberFormat="1" applyFont="1" applyAlignment="1" applyProtection="1">
      <alignment vertical="top"/>
      <protection locked="0"/>
    </xf>
    <xf numFmtId="176" fontId="6" fillId="0" borderId="46" xfId="2" applyNumberFormat="1" applyFont="1" applyBorder="1" applyAlignment="1" applyProtection="1">
      <alignment horizontal="center" vertical="center"/>
      <protection locked="0"/>
    </xf>
    <xf numFmtId="176" fontId="6" fillId="0" borderId="47" xfId="2" applyNumberFormat="1" applyFont="1" applyBorder="1" applyAlignment="1" applyProtection="1">
      <alignment horizontal="center" vertical="center"/>
      <protection locked="0"/>
    </xf>
    <xf numFmtId="176" fontId="6" fillId="0" borderId="48" xfId="2" applyNumberFormat="1" applyFont="1" applyBorder="1" applyAlignment="1" applyProtection="1">
      <alignment horizontal="center" vertical="center"/>
      <protection locked="0"/>
    </xf>
    <xf numFmtId="176" fontId="6" fillId="0" borderId="51" xfId="2" applyNumberFormat="1" applyFont="1" applyBorder="1" applyAlignment="1" applyProtection="1">
      <alignment horizontal="center" vertical="center"/>
      <protection locked="0"/>
    </xf>
    <xf numFmtId="176" fontId="6" fillId="0" borderId="12" xfId="4" applyNumberFormat="1" applyBorder="1">
      <alignment vertical="center"/>
    </xf>
    <xf numFmtId="176" fontId="6" fillId="0" borderId="11" xfId="4" applyNumberFormat="1" applyBorder="1">
      <alignment vertical="center"/>
    </xf>
    <xf numFmtId="176" fontId="6" fillId="0" borderId="9" xfId="4" applyNumberFormat="1" applyBorder="1">
      <alignment vertical="center"/>
    </xf>
    <xf numFmtId="176" fontId="6" fillId="0" borderId="10" xfId="4" applyNumberFormat="1" applyBorder="1">
      <alignment vertical="center"/>
    </xf>
    <xf numFmtId="176" fontId="6" fillId="0" borderId="9" xfId="2" applyNumberFormat="1" applyFont="1" applyBorder="1" applyProtection="1">
      <protection locked="0"/>
    </xf>
    <xf numFmtId="176" fontId="6" fillId="0" borderId="7" xfId="2" applyNumberFormat="1" applyFont="1" applyBorder="1" applyAlignment="1" applyProtection="1">
      <alignment horizontal="distributed" vertical="center"/>
      <protection locked="0"/>
    </xf>
    <xf numFmtId="176" fontId="6" fillId="0" borderId="8" xfId="2" applyNumberFormat="1" applyFont="1" applyBorder="1" applyAlignment="1" applyProtection="1">
      <alignment horizontal="distributed" vertical="center"/>
      <protection locked="0"/>
    </xf>
    <xf numFmtId="176" fontId="6" fillId="0" borderId="30" xfId="2" applyNumberFormat="1" applyFont="1" applyBorder="1" applyAlignment="1" applyProtection="1">
      <alignment horizontal="distributed" vertical="center"/>
      <protection locked="0"/>
    </xf>
    <xf numFmtId="176" fontId="6" fillId="0" borderId="25" xfId="2" applyNumberFormat="1" applyFont="1" applyBorder="1" applyAlignment="1" applyProtection="1">
      <alignment horizontal="distributed" vertical="center"/>
      <protection locked="0"/>
    </xf>
    <xf numFmtId="176" fontId="6" fillId="0" borderId="24" xfId="4" applyNumberFormat="1" applyBorder="1">
      <alignment vertical="center"/>
    </xf>
    <xf numFmtId="176" fontId="6" fillId="0" borderId="23" xfId="4" applyNumberFormat="1" applyBorder="1">
      <alignment vertical="center"/>
    </xf>
    <xf numFmtId="176" fontId="6" fillId="0" borderId="11" xfId="2" applyNumberFormat="1" applyFont="1" applyBorder="1" applyProtection="1">
      <protection locked="0"/>
    </xf>
    <xf numFmtId="176" fontId="6" fillId="0" borderId="18" xfId="4" applyNumberFormat="1" applyBorder="1">
      <alignment vertical="center"/>
    </xf>
    <xf numFmtId="176" fontId="6" fillId="0" borderId="17" xfId="4" applyNumberFormat="1" applyBorder="1">
      <alignment vertical="center"/>
    </xf>
    <xf numFmtId="176" fontId="6" fillId="0" borderId="17" xfId="2" applyNumberFormat="1" applyFont="1" applyBorder="1" applyProtection="1">
      <protection locked="0"/>
    </xf>
    <xf numFmtId="0" fontId="6" fillId="0" borderId="14" xfId="1" applyFont="1" applyBorder="1" applyAlignment="1">
      <alignment horizontal="distributed" vertical="center" textRotation="255"/>
    </xf>
    <xf numFmtId="0" fontId="6" fillId="0" borderId="15" xfId="1" applyFont="1" applyBorder="1" applyAlignment="1">
      <alignment horizontal="distributed" vertical="center"/>
    </xf>
    <xf numFmtId="41" fontId="6" fillId="0" borderId="36" xfId="1" applyNumberFormat="1" applyFont="1" applyBorder="1" applyAlignment="1" applyProtection="1">
      <alignment horizontal="right" vertical="center"/>
      <protection locked="0"/>
    </xf>
    <xf numFmtId="41" fontId="6" fillId="0" borderId="18" xfId="1" applyNumberFormat="1" applyFont="1" applyBorder="1" applyAlignment="1" applyProtection="1">
      <alignment horizontal="right" vertical="center"/>
      <protection locked="0"/>
    </xf>
    <xf numFmtId="41" fontId="6" fillId="0" borderId="19" xfId="1" applyNumberFormat="1" applyFont="1" applyBorder="1" applyAlignment="1" applyProtection="1">
      <alignment horizontal="right" vertical="center"/>
      <protection locked="0"/>
    </xf>
    <xf numFmtId="176" fontId="6" fillId="0" borderId="24" xfId="2" applyNumberFormat="1" applyFont="1" applyBorder="1" applyProtection="1">
      <protection locked="0"/>
    </xf>
    <xf numFmtId="176" fontId="6" fillId="0" borderId="12" xfId="2" applyNumberFormat="1" applyFont="1" applyBorder="1" applyProtection="1">
      <protection locked="0"/>
    </xf>
    <xf numFmtId="176" fontId="6" fillId="0" borderId="24" xfId="2" applyNumberFormat="1" applyFont="1" applyBorder="1" applyAlignment="1" applyProtection="1">
      <alignment horizontal="center" vertical="center" wrapText="1"/>
      <protection locked="0"/>
    </xf>
    <xf numFmtId="176" fontId="6" fillId="0" borderId="18" xfId="2" applyNumberFormat="1" applyFont="1" applyBorder="1" applyProtection="1">
      <protection locked="0"/>
    </xf>
    <xf numFmtId="176" fontId="6" fillId="0" borderId="10" xfId="2" applyNumberFormat="1" applyFont="1" applyBorder="1" applyProtection="1">
      <protection locked="0"/>
    </xf>
    <xf numFmtId="0" fontId="10" fillId="0" borderId="0" xfId="0" applyFont="1">
      <alignment vertical="center"/>
    </xf>
    <xf numFmtId="0" fontId="10" fillId="0" borderId="4" xfId="0" applyFont="1" applyBorder="1" applyAlignment="1">
      <alignment horizontal="center" vertical="center"/>
    </xf>
    <xf numFmtId="41" fontId="6" fillId="2" borderId="20" xfId="1" applyNumberFormat="1" applyFont="1" applyFill="1" applyBorder="1" applyAlignment="1" applyProtection="1">
      <alignment horizontal="right" vertical="center"/>
      <protection locked="0"/>
    </xf>
    <xf numFmtId="41" fontId="6" fillId="2" borderId="10" xfId="1" applyNumberFormat="1" applyFont="1" applyFill="1" applyBorder="1" applyAlignment="1" applyProtection="1">
      <alignment horizontal="right" vertical="center"/>
      <protection locked="0"/>
    </xf>
    <xf numFmtId="41" fontId="6" fillId="2" borderId="9" xfId="1" applyNumberFormat="1" applyFont="1" applyFill="1" applyBorder="1" applyAlignment="1" applyProtection="1">
      <alignment horizontal="right" vertical="center"/>
      <protection locked="0"/>
    </xf>
    <xf numFmtId="41" fontId="6" fillId="3" borderId="9" xfId="1" applyNumberFormat="1" applyFont="1" applyFill="1" applyBorder="1" applyAlignment="1" applyProtection="1">
      <alignment horizontal="right" vertical="center"/>
      <protection locked="0"/>
    </xf>
    <xf numFmtId="41" fontId="6" fillId="3" borderId="10" xfId="1" applyNumberFormat="1" applyFont="1" applyFill="1" applyBorder="1" applyAlignment="1" applyProtection="1">
      <alignment horizontal="right" vertical="center"/>
      <protection locked="0"/>
    </xf>
    <xf numFmtId="41" fontId="6" fillId="3" borderId="20" xfId="1" applyNumberFormat="1" applyFont="1" applyFill="1" applyBorder="1" applyAlignment="1" applyProtection="1">
      <alignment horizontal="right" vertical="center"/>
      <protection locked="0"/>
    </xf>
    <xf numFmtId="41" fontId="6" fillId="3" borderId="0" xfId="1" applyNumberFormat="1" applyFont="1" applyFill="1" applyAlignment="1" applyProtection="1">
      <alignment horizontal="right" vertical="center"/>
      <protection locked="0"/>
    </xf>
    <xf numFmtId="41" fontId="6" fillId="3" borderId="21" xfId="1" applyNumberFormat="1" applyFont="1" applyFill="1" applyBorder="1" applyAlignment="1" applyProtection="1">
      <alignment horizontal="right" vertical="center"/>
      <protection locked="0"/>
    </xf>
    <xf numFmtId="41" fontId="6" fillId="3" borderId="22" xfId="1" applyNumberFormat="1" applyFont="1" applyFill="1" applyBorder="1" applyAlignment="1" applyProtection="1">
      <alignment horizontal="right" vertical="center"/>
      <protection locked="0"/>
    </xf>
    <xf numFmtId="41" fontId="6" fillId="2" borderId="28" xfId="1" applyNumberFormat="1" applyFont="1" applyFill="1" applyBorder="1" applyAlignment="1" applyProtection="1">
      <alignment horizontal="right" vertical="center"/>
      <protection locked="0"/>
    </xf>
    <xf numFmtId="41" fontId="6" fillId="2" borderId="12" xfId="1" applyNumberFormat="1" applyFont="1" applyFill="1" applyBorder="1" applyAlignment="1" applyProtection="1">
      <alignment horizontal="right" vertical="center"/>
      <protection locked="0"/>
    </xf>
    <xf numFmtId="41" fontId="6" fillId="2" borderId="11" xfId="1" applyNumberFormat="1" applyFont="1" applyFill="1" applyBorder="1" applyAlignment="1" applyProtection="1">
      <alignment horizontal="right" vertical="center"/>
      <protection locked="0"/>
    </xf>
    <xf numFmtId="41" fontId="6" fillId="3" borderId="11" xfId="1" applyNumberFormat="1" applyFont="1" applyFill="1" applyBorder="1" applyAlignment="1" applyProtection="1">
      <alignment horizontal="right" vertical="center"/>
      <protection locked="0"/>
    </xf>
    <xf numFmtId="41" fontId="6" fillId="3" borderId="12" xfId="1" applyNumberFormat="1" applyFont="1" applyFill="1" applyBorder="1" applyAlignment="1" applyProtection="1">
      <alignment horizontal="right" vertical="center"/>
      <protection locked="0"/>
    </xf>
    <xf numFmtId="41" fontId="6" fillId="3" borderId="28" xfId="1" applyNumberFormat="1" applyFont="1" applyFill="1" applyBorder="1" applyAlignment="1" applyProtection="1">
      <alignment horizontal="right" vertical="center"/>
      <protection locked="0"/>
    </xf>
    <xf numFmtId="41" fontId="6" fillId="3" borderId="29" xfId="1" applyNumberFormat="1" applyFont="1" applyFill="1" applyBorder="1" applyAlignment="1" applyProtection="1">
      <alignment horizontal="right" vertical="center"/>
      <protection locked="0"/>
    </xf>
    <xf numFmtId="41" fontId="6" fillId="2" borderId="34" xfId="1" applyNumberFormat="1" applyFont="1" applyFill="1" applyBorder="1" applyAlignment="1" applyProtection="1">
      <alignment horizontal="right" vertical="center"/>
      <protection locked="0"/>
    </xf>
    <xf numFmtId="41" fontId="6" fillId="2" borderId="24" xfId="1" applyNumberFormat="1" applyFont="1" applyFill="1" applyBorder="1" applyAlignment="1" applyProtection="1">
      <alignment horizontal="right" vertical="center"/>
      <protection locked="0"/>
    </xf>
    <xf numFmtId="41" fontId="6" fillId="2" borderId="23" xfId="1" applyNumberFormat="1" applyFont="1" applyFill="1" applyBorder="1" applyAlignment="1" applyProtection="1">
      <alignment horizontal="right" vertical="center"/>
      <protection locked="0"/>
    </xf>
    <xf numFmtId="41" fontId="6" fillId="3" borderId="23" xfId="1" applyNumberFormat="1" applyFont="1" applyFill="1" applyBorder="1" applyAlignment="1" applyProtection="1">
      <alignment horizontal="right" vertical="center"/>
      <protection locked="0"/>
    </xf>
    <xf numFmtId="41" fontId="6" fillId="3" borderId="24" xfId="1" applyNumberFormat="1" applyFont="1" applyFill="1" applyBorder="1" applyAlignment="1" applyProtection="1">
      <alignment horizontal="right" vertical="center"/>
      <protection locked="0"/>
    </xf>
    <xf numFmtId="177" fontId="6" fillId="3" borderId="24" xfId="0" applyNumberFormat="1" applyFont="1" applyFill="1" applyBorder="1" applyAlignment="1" applyProtection="1">
      <alignment horizontal="right" vertical="center"/>
      <protection locked="0"/>
    </xf>
    <xf numFmtId="41" fontId="6" fillId="3" borderId="37" xfId="1" applyNumberFormat="1" applyFont="1" applyFill="1" applyBorder="1" applyAlignment="1" applyProtection="1">
      <alignment horizontal="right" vertical="center"/>
      <protection locked="0"/>
    </xf>
    <xf numFmtId="41" fontId="6" fillId="3" borderId="38" xfId="1" applyNumberFormat="1" applyFont="1" applyFill="1" applyBorder="1" applyAlignment="1" applyProtection="1">
      <alignment horizontal="right" vertical="center"/>
      <protection locked="0"/>
    </xf>
    <xf numFmtId="0" fontId="6" fillId="2" borderId="13" xfId="1" applyFont="1" applyFill="1" applyBorder="1" applyAlignment="1">
      <alignment horizontal="distributed" vertical="center"/>
    </xf>
    <xf numFmtId="0" fontId="6" fillId="2" borderId="33" xfId="1" applyFont="1" applyFill="1" applyBorder="1" applyAlignment="1">
      <alignment horizontal="distributed" vertical="center"/>
    </xf>
    <xf numFmtId="41" fontId="6" fillId="2" borderId="20" xfId="1" applyNumberFormat="1" applyFont="1" applyFill="1" applyBorder="1" applyAlignment="1">
      <alignment horizontal="right" vertical="center"/>
    </xf>
    <xf numFmtId="41" fontId="6" fillId="2" borderId="10" xfId="1" applyNumberFormat="1" applyFont="1" applyFill="1" applyBorder="1" applyAlignment="1">
      <alignment horizontal="right" vertical="center"/>
    </xf>
    <xf numFmtId="177" fontId="6" fillId="3" borderId="10" xfId="0" applyNumberFormat="1" applyFont="1" applyFill="1" applyBorder="1" applyAlignment="1">
      <alignment horizontal="right" vertical="center"/>
    </xf>
    <xf numFmtId="0" fontId="6" fillId="2" borderId="25" xfId="1" applyFont="1" applyFill="1" applyBorder="1" applyAlignment="1">
      <alignment horizontal="distributed" vertical="center"/>
    </xf>
    <xf numFmtId="41" fontId="6" fillId="2" borderId="34" xfId="1" applyNumberFormat="1" applyFont="1" applyFill="1" applyBorder="1" applyAlignment="1">
      <alignment horizontal="right" vertical="center"/>
    </xf>
    <xf numFmtId="41" fontId="6" fillId="2" borderId="24" xfId="1" applyNumberFormat="1" applyFont="1" applyFill="1" applyBorder="1" applyAlignment="1">
      <alignment horizontal="right" vertical="center"/>
    </xf>
    <xf numFmtId="41" fontId="6" fillId="2" borderId="23" xfId="1" applyNumberFormat="1" applyFont="1" applyFill="1" applyBorder="1" applyAlignment="1">
      <alignment horizontal="right" vertical="center"/>
    </xf>
    <xf numFmtId="41" fontId="6" fillId="3" borderId="23" xfId="1" applyNumberFormat="1" applyFont="1" applyFill="1" applyBorder="1" applyAlignment="1">
      <alignment horizontal="right" vertical="center"/>
    </xf>
    <xf numFmtId="41" fontId="6" fillId="3" borderId="24" xfId="1" applyNumberFormat="1" applyFont="1" applyFill="1" applyBorder="1" applyAlignment="1">
      <alignment horizontal="right" vertical="center"/>
    </xf>
    <xf numFmtId="177" fontId="6" fillId="3" borderId="24" xfId="0" applyNumberFormat="1" applyFont="1" applyFill="1" applyBorder="1" applyAlignment="1">
      <alignment horizontal="right" vertical="center"/>
    </xf>
    <xf numFmtId="41" fontId="6" fillId="3" borderId="37" xfId="1" applyNumberFormat="1" applyFont="1" applyFill="1" applyBorder="1" applyAlignment="1">
      <alignment horizontal="right" vertical="center"/>
    </xf>
    <xf numFmtId="41" fontId="6" fillId="3" borderId="38" xfId="1" applyNumberFormat="1" applyFont="1" applyFill="1" applyBorder="1" applyAlignment="1">
      <alignment horizontal="righ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41" fontId="6" fillId="2" borderId="9" xfId="1" applyNumberFormat="1" applyFont="1" applyFill="1" applyBorder="1" applyAlignment="1">
      <alignment horizontal="right" vertical="center"/>
    </xf>
    <xf numFmtId="41" fontId="6" fillId="3" borderId="9" xfId="1" applyNumberFormat="1" applyFont="1" applyFill="1" applyBorder="1" applyAlignment="1">
      <alignment horizontal="right" vertical="center"/>
    </xf>
    <xf numFmtId="41" fontId="6" fillId="3" borderId="10" xfId="1" applyNumberFormat="1" applyFont="1" applyFill="1" applyBorder="1" applyAlignment="1">
      <alignment horizontal="right" vertical="center"/>
    </xf>
    <xf numFmtId="41" fontId="6" fillId="3" borderId="20" xfId="1" applyNumberFormat="1" applyFont="1" applyFill="1" applyBorder="1" applyAlignment="1">
      <alignment horizontal="right" vertical="center"/>
    </xf>
    <xf numFmtId="41" fontId="6" fillId="3" borderId="0" xfId="1" applyNumberFormat="1" applyFont="1" applyFill="1" applyAlignment="1">
      <alignment horizontal="right" vertical="center"/>
    </xf>
    <xf numFmtId="0" fontId="6" fillId="2" borderId="19" xfId="1" applyFont="1" applyFill="1" applyBorder="1" applyAlignment="1">
      <alignment horizontal="distributed" vertical="center"/>
    </xf>
    <xf numFmtId="41" fontId="6" fillId="2" borderId="36" xfId="1" applyNumberFormat="1" applyFont="1" applyFill="1" applyBorder="1" applyAlignment="1">
      <alignment horizontal="right" vertical="center"/>
    </xf>
    <xf numFmtId="41" fontId="6" fillId="2" borderId="18" xfId="1" applyNumberFormat="1" applyFont="1" applyFill="1" applyBorder="1" applyAlignment="1">
      <alignment horizontal="right" vertical="center"/>
    </xf>
    <xf numFmtId="41" fontId="6" fillId="2" borderId="17" xfId="1" applyNumberFormat="1" applyFont="1" applyFill="1" applyBorder="1" applyAlignment="1">
      <alignment horizontal="right" vertical="center"/>
    </xf>
    <xf numFmtId="41" fontId="6" fillId="3" borderId="17" xfId="1" applyNumberFormat="1" applyFont="1" applyFill="1" applyBorder="1" applyAlignment="1">
      <alignment horizontal="right" vertical="center"/>
    </xf>
    <xf numFmtId="41" fontId="6" fillId="3" borderId="18" xfId="1" applyNumberFormat="1" applyFont="1" applyFill="1" applyBorder="1" applyAlignment="1">
      <alignment horizontal="right" vertical="center"/>
    </xf>
    <xf numFmtId="177" fontId="6" fillId="3" borderId="18" xfId="0" applyNumberFormat="1" applyFont="1" applyFill="1" applyBorder="1" applyAlignment="1">
      <alignment horizontal="right" vertical="center"/>
    </xf>
    <xf numFmtId="41" fontId="6" fillId="3" borderId="36" xfId="1" applyNumberFormat="1" applyFont="1" applyFill="1" applyBorder="1" applyAlignment="1">
      <alignment horizontal="right" vertical="center"/>
    </xf>
    <xf numFmtId="41" fontId="6" fillId="3" borderId="16" xfId="1" applyNumberFormat="1" applyFont="1" applyFill="1" applyBorder="1" applyAlignment="1">
      <alignment horizontal="right" vertical="center"/>
    </xf>
    <xf numFmtId="0" fontId="6" fillId="0" borderId="0" xfId="2" applyFont="1" applyProtection="1">
      <protection locked="0"/>
    </xf>
    <xf numFmtId="179" fontId="6" fillId="2" borderId="32" xfId="1" applyNumberFormat="1" applyFont="1" applyFill="1" applyBorder="1" applyAlignment="1" applyProtection="1">
      <alignment horizontal="right" vertical="center"/>
      <protection locked="0"/>
    </xf>
    <xf numFmtId="179" fontId="6" fillId="2" borderId="10" xfId="1" applyNumberFormat="1" applyFont="1" applyFill="1" applyBorder="1" applyAlignment="1" applyProtection="1">
      <alignment horizontal="right" vertical="center"/>
      <protection locked="0"/>
    </xf>
    <xf numFmtId="179" fontId="6" fillId="2" borderId="9" xfId="1" applyNumberFormat="1" applyFont="1" applyFill="1" applyBorder="1" applyAlignment="1" applyProtection="1">
      <alignment horizontal="right" vertical="center"/>
      <protection locked="0"/>
    </xf>
    <xf numFmtId="179" fontId="6" fillId="2" borderId="23" xfId="1" applyNumberFormat="1" applyFont="1" applyFill="1" applyBorder="1" applyAlignment="1">
      <alignment vertical="center"/>
    </xf>
    <xf numFmtId="179" fontId="6" fillId="0" borderId="24" xfId="1" applyNumberFormat="1" applyFont="1" applyBorder="1" applyAlignment="1">
      <alignment vertical="center"/>
    </xf>
    <xf numFmtId="179" fontId="6" fillId="2" borderId="24" xfId="1" applyNumberFormat="1" applyFont="1" applyFill="1" applyBorder="1" applyAlignment="1">
      <alignment vertical="center"/>
    </xf>
    <xf numFmtId="179" fontId="6" fillId="2" borderId="37" xfId="1" applyNumberFormat="1" applyFont="1" applyFill="1" applyBorder="1" applyAlignment="1">
      <alignment vertical="center"/>
    </xf>
    <xf numFmtId="179" fontId="10" fillId="0" borderId="50" xfId="0" applyNumberFormat="1" applyFont="1" applyBorder="1">
      <alignment vertical="center"/>
    </xf>
    <xf numFmtId="179" fontId="10" fillId="0" borderId="21" xfId="0" applyNumberFormat="1" applyFont="1" applyBorder="1">
      <alignment vertical="center"/>
    </xf>
    <xf numFmtId="179" fontId="6" fillId="2" borderId="31" xfId="1" applyNumberFormat="1" applyFont="1" applyFill="1" applyBorder="1" applyAlignment="1" applyProtection="1">
      <alignment horizontal="right" vertical="center"/>
      <protection locked="0"/>
    </xf>
    <xf numFmtId="179" fontId="6" fillId="2" borderId="12" xfId="1" applyNumberFormat="1" applyFont="1" applyFill="1" applyBorder="1" applyAlignment="1" applyProtection="1">
      <alignment horizontal="right" vertical="center"/>
      <protection locked="0"/>
    </xf>
    <xf numFmtId="179" fontId="6" fillId="2" borderId="11" xfId="1" applyNumberFormat="1" applyFont="1" applyFill="1" applyBorder="1" applyAlignment="1" applyProtection="1">
      <alignment horizontal="right" vertical="center"/>
      <protection locked="0"/>
    </xf>
    <xf numFmtId="179" fontId="6" fillId="2" borderId="11" xfId="1" applyNumberFormat="1" applyFont="1" applyFill="1" applyBorder="1" applyAlignment="1">
      <alignment vertical="center"/>
    </xf>
    <xf numFmtId="179" fontId="6" fillId="3" borderId="12" xfId="1" applyNumberFormat="1" applyFont="1" applyFill="1" applyBorder="1" applyAlignment="1">
      <alignment vertical="center"/>
    </xf>
    <xf numFmtId="179" fontId="6" fillId="3" borderId="11" xfId="1" applyNumberFormat="1" applyFont="1" applyFill="1" applyBorder="1" applyAlignment="1">
      <alignment vertical="center"/>
    </xf>
    <xf numFmtId="179" fontId="6" fillId="3" borderId="28" xfId="1" applyNumberFormat="1" applyFont="1" applyFill="1" applyBorder="1" applyAlignment="1">
      <alignment vertical="center"/>
    </xf>
    <xf numFmtId="179" fontId="10" fillId="0" borderId="0" xfId="0" applyNumberFormat="1" applyFont="1">
      <alignment vertical="center"/>
    </xf>
    <xf numFmtId="179" fontId="10" fillId="0" borderId="10" xfId="0" applyNumberFormat="1" applyFont="1" applyBorder="1">
      <alignment vertical="center"/>
    </xf>
    <xf numFmtId="179" fontId="6" fillId="2" borderId="9" xfId="1" applyNumberFormat="1" applyFont="1" applyFill="1" applyBorder="1" applyAlignment="1">
      <alignment vertical="center"/>
    </xf>
    <xf numFmtId="179" fontId="6" fillId="3" borderId="10" xfId="1" applyNumberFormat="1" applyFont="1" applyFill="1" applyBorder="1" applyAlignment="1">
      <alignment vertical="center"/>
    </xf>
    <xf numFmtId="179" fontId="6" fillId="3" borderId="9" xfId="1" applyNumberFormat="1" applyFont="1" applyFill="1" applyBorder="1" applyAlignment="1">
      <alignment vertical="center"/>
    </xf>
    <xf numFmtId="179" fontId="6" fillId="3" borderId="20" xfId="1" applyNumberFormat="1" applyFont="1" applyFill="1" applyBorder="1" applyAlignment="1">
      <alignment vertical="center"/>
    </xf>
    <xf numFmtId="179" fontId="6" fillId="2" borderId="34" xfId="1" applyNumberFormat="1" applyFont="1" applyFill="1" applyBorder="1" applyAlignment="1" applyProtection="1">
      <alignment horizontal="right" vertical="center"/>
      <protection locked="0"/>
    </xf>
    <xf numFmtId="179" fontId="6" fillId="2" borderId="24" xfId="1" applyNumberFormat="1" applyFont="1" applyFill="1" applyBorder="1" applyAlignment="1" applyProtection="1">
      <alignment horizontal="right" vertical="center"/>
      <protection locked="0"/>
    </xf>
    <xf numFmtId="179" fontId="6" fillId="2" borderId="23" xfId="1" applyNumberFormat="1" applyFont="1" applyFill="1" applyBorder="1" applyAlignment="1" applyProtection="1">
      <alignment horizontal="right" vertical="center"/>
      <protection locked="0"/>
    </xf>
    <xf numFmtId="179" fontId="6" fillId="3" borderId="24" xfId="1" applyNumberFormat="1" applyFont="1" applyFill="1" applyBorder="1" applyAlignment="1">
      <alignment vertical="center"/>
    </xf>
    <xf numFmtId="179" fontId="6" fillId="3" borderId="23" xfId="1" applyNumberFormat="1" applyFont="1" applyFill="1" applyBorder="1" applyAlignment="1">
      <alignment vertical="center"/>
    </xf>
    <xf numFmtId="179" fontId="6" fillId="3" borderId="37" xfId="1" applyNumberFormat="1" applyFont="1" applyFill="1" applyBorder="1" applyAlignment="1">
      <alignment vertical="center"/>
    </xf>
    <xf numFmtId="179" fontId="10" fillId="0" borderId="23" xfId="0" applyNumberFormat="1" applyFont="1" applyBorder="1">
      <alignment vertical="center"/>
    </xf>
    <xf numFmtId="179" fontId="10" fillId="0" borderId="24" xfId="0" applyNumberFormat="1" applyFont="1" applyBorder="1">
      <alignment vertical="center"/>
    </xf>
    <xf numFmtId="179" fontId="6" fillId="2" borderId="32" xfId="1" applyNumberFormat="1" applyFont="1" applyFill="1" applyBorder="1" applyAlignment="1">
      <alignment horizontal="right" vertical="center"/>
    </xf>
    <xf numFmtId="179" fontId="6" fillId="2" borderId="10" xfId="1" applyNumberFormat="1" applyFont="1" applyFill="1" applyBorder="1" applyAlignment="1">
      <alignment horizontal="right" vertical="center"/>
    </xf>
    <xf numFmtId="179" fontId="6" fillId="2" borderId="34" xfId="1" applyNumberFormat="1" applyFont="1" applyFill="1" applyBorder="1" applyAlignment="1">
      <alignment horizontal="right" vertical="center"/>
    </xf>
    <xf numFmtId="179" fontId="6" fillId="2" borderId="24" xfId="1" applyNumberFormat="1" applyFont="1" applyFill="1" applyBorder="1" applyAlignment="1">
      <alignment horizontal="right" vertical="center"/>
    </xf>
    <xf numFmtId="179" fontId="6" fillId="2" borderId="23" xfId="1" applyNumberFormat="1" applyFont="1" applyFill="1" applyBorder="1" applyAlignment="1">
      <alignment horizontal="right" vertical="center"/>
    </xf>
    <xf numFmtId="179" fontId="6" fillId="2" borderId="23" xfId="1" applyNumberFormat="1" applyFont="1" applyFill="1" applyBorder="1" applyAlignment="1">
      <alignment vertical="center" wrapText="1"/>
    </xf>
    <xf numFmtId="179" fontId="6" fillId="2" borderId="24" xfId="1" applyNumberFormat="1" applyFont="1" applyFill="1" applyBorder="1" applyAlignment="1">
      <alignment vertical="center" wrapText="1"/>
    </xf>
    <xf numFmtId="179" fontId="6" fillId="2" borderId="9" xfId="1" applyNumberFormat="1" applyFont="1" applyFill="1" applyBorder="1" applyAlignment="1">
      <alignment horizontal="right" vertical="center"/>
    </xf>
    <xf numFmtId="179" fontId="10" fillId="0" borderId="12" xfId="0" applyNumberFormat="1" applyFont="1" applyBorder="1">
      <alignment vertical="center"/>
    </xf>
    <xf numFmtId="179" fontId="6" fillId="2" borderId="35" xfId="1" applyNumberFormat="1" applyFont="1" applyFill="1" applyBorder="1" applyAlignment="1">
      <alignment horizontal="right" vertical="center"/>
    </xf>
    <xf numFmtId="179" fontId="6" fillId="2" borderId="18" xfId="1" applyNumberFormat="1" applyFont="1" applyFill="1" applyBorder="1" applyAlignment="1">
      <alignment horizontal="right" vertical="center"/>
    </xf>
    <xf numFmtId="179" fontId="6" fillId="2" borderId="17" xfId="1" applyNumberFormat="1" applyFont="1" applyFill="1" applyBorder="1" applyAlignment="1">
      <alignment horizontal="right" vertical="center"/>
    </xf>
    <xf numFmtId="179" fontId="6" fillId="2" borderId="17" xfId="1" applyNumberFormat="1" applyFont="1" applyFill="1" applyBorder="1" applyAlignment="1">
      <alignment vertical="center"/>
    </xf>
    <xf numFmtId="179" fontId="6" fillId="3" borderId="18" xfId="1" applyNumberFormat="1" applyFont="1" applyFill="1" applyBorder="1" applyAlignment="1">
      <alignment vertical="center"/>
    </xf>
    <xf numFmtId="179" fontId="6" fillId="3" borderId="17" xfId="1" applyNumberFormat="1" applyFont="1" applyFill="1" applyBorder="1" applyAlignment="1">
      <alignment vertical="center"/>
    </xf>
    <xf numFmtId="179" fontId="6" fillId="3" borderId="36" xfId="1" applyNumberFormat="1" applyFont="1" applyFill="1" applyBorder="1" applyAlignment="1">
      <alignment vertical="center"/>
    </xf>
    <xf numFmtId="179" fontId="10" fillId="0" borderId="18" xfId="0" applyNumberFormat="1" applyFont="1" applyBorder="1">
      <alignment vertical="center"/>
    </xf>
    <xf numFmtId="0" fontId="6" fillId="2" borderId="38" xfId="1" applyFont="1" applyFill="1" applyBorder="1" applyAlignment="1">
      <alignment horizontal="center" vertical="center" wrapText="1"/>
    </xf>
    <xf numFmtId="0" fontId="10" fillId="0" borderId="21" xfId="0" applyFont="1" applyBorder="1" applyAlignment="1">
      <alignment horizontal="center" vertical="center"/>
    </xf>
    <xf numFmtId="0" fontId="10" fillId="0" borderId="43" xfId="0" applyFont="1" applyBorder="1" applyAlignment="1">
      <alignment horizontal="center" vertical="center"/>
    </xf>
    <xf numFmtId="41" fontId="6" fillId="3" borderId="33" xfId="1" applyNumberFormat="1" applyFont="1" applyFill="1" applyBorder="1" applyAlignment="1" applyProtection="1">
      <alignment horizontal="right" vertical="center"/>
      <protection locked="0"/>
    </xf>
    <xf numFmtId="41" fontId="6" fillId="3" borderId="13" xfId="1" applyNumberFormat="1" applyFont="1" applyFill="1" applyBorder="1" applyAlignment="1" applyProtection="1">
      <alignment horizontal="right" vertical="center"/>
      <protection locked="0"/>
    </xf>
    <xf numFmtId="179" fontId="10" fillId="0" borderId="4" xfId="0" applyNumberFormat="1" applyFont="1" applyBorder="1">
      <alignment vertical="center"/>
    </xf>
    <xf numFmtId="179" fontId="10" fillId="0" borderId="38" xfId="0" applyNumberFormat="1" applyFont="1" applyBorder="1">
      <alignment vertical="center"/>
    </xf>
    <xf numFmtId="179" fontId="6" fillId="2" borderId="38" xfId="1" applyNumberFormat="1" applyFont="1" applyFill="1" applyBorder="1" applyAlignment="1">
      <alignment vertical="center" wrapText="1"/>
    </xf>
    <xf numFmtId="179" fontId="10" fillId="0" borderId="29" xfId="0" applyNumberFormat="1" applyFont="1" applyBorder="1">
      <alignment vertical="center"/>
    </xf>
    <xf numFmtId="179" fontId="10" fillId="0" borderId="16" xfId="0" applyNumberFormat="1" applyFont="1" applyBorder="1">
      <alignment vertical="center"/>
    </xf>
    <xf numFmtId="41" fontId="6" fillId="3" borderId="42" xfId="1" applyNumberFormat="1" applyFont="1" applyFill="1" applyBorder="1" applyAlignment="1" applyProtection="1">
      <alignment horizontal="right" vertical="center"/>
      <protection locked="0"/>
    </xf>
    <xf numFmtId="0" fontId="6" fillId="2" borderId="39" xfId="1" applyFont="1" applyFill="1" applyBorder="1" applyAlignment="1">
      <alignment horizontal="center" vertical="center" wrapText="1"/>
    </xf>
    <xf numFmtId="176" fontId="6" fillId="0" borderId="23" xfId="2" applyNumberFormat="1" applyFont="1" applyBorder="1" applyProtection="1">
      <protection locked="0"/>
    </xf>
    <xf numFmtId="176" fontId="6" fillId="0" borderId="23" xfId="2" applyNumberFormat="1" applyFont="1" applyBorder="1" applyAlignment="1" applyProtection="1">
      <alignment horizontal="center" vertical="center" wrapText="1"/>
      <protection locked="0"/>
    </xf>
    <xf numFmtId="41" fontId="6" fillId="3" borderId="19" xfId="1" applyNumberFormat="1" applyFont="1" applyFill="1" applyBorder="1" applyAlignment="1" applyProtection="1">
      <alignment horizontal="right" vertical="center"/>
      <protection locked="0"/>
    </xf>
    <xf numFmtId="41" fontId="6" fillId="3" borderId="18" xfId="1" applyNumberFormat="1" applyFont="1" applyFill="1" applyBorder="1" applyAlignment="1" applyProtection="1">
      <alignment horizontal="right" vertical="center"/>
      <protection locked="0"/>
    </xf>
    <xf numFmtId="179" fontId="6" fillId="3" borderId="21" xfId="1" applyNumberFormat="1" applyFont="1" applyFill="1" applyBorder="1" applyAlignment="1" applyProtection="1">
      <alignment horizontal="right" vertical="center"/>
      <protection locked="0"/>
    </xf>
    <xf numFmtId="179" fontId="6" fillId="3" borderId="10" xfId="1" applyNumberFormat="1" applyFont="1" applyFill="1" applyBorder="1" applyAlignment="1" applyProtection="1">
      <alignment horizontal="right" vertical="center"/>
      <protection locked="0"/>
    </xf>
    <xf numFmtId="179" fontId="6" fillId="3" borderId="12" xfId="1" applyNumberFormat="1" applyFont="1" applyFill="1" applyBorder="1" applyAlignment="1" applyProtection="1">
      <alignment horizontal="right" vertical="center"/>
      <protection locked="0"/>
    </xf>
    <xf numFmtId="179" fontId="6" fillId="3" borderId="18" xfId="1" applyNumberFormat="1" applyFont="1" applyFill="1" applyBorder="1" applyAlignment="1" applyProtection="1">
      <alignment horizontal="right" vertical="center"/>
      <protection locked="0"/>
    </xf>
    <xf numFmtId="179" fontId="6" fillId="3" borderId="0" xfId="1" applyNumberFormat="1" applyFont="1" applyFill="1" applyAlignment="1" applyProtection="1">
      <alignment horizontal="right" vertical="center"/>
      <protection locked="0"/>
    </xf>
    <xf numFmtId="0" fontId="10" fillId="0" borderId="50" xfId="0" applyFont="1" applyBorder="1" applyAlignment="1">
      <alignment horizontal="center" vertical="center"/>
    </xf>
    <xf numFmtId="179" fontId="6" fillId="3" borderId="4" xfId="1" applyNumberFormat="1" applyFont="1" applyFill="1" applyBorder="1" applyAlignment="1" applyProtection="1">
      <alignment horizontal="right" vertical="center"/>
      <protection locked="0"/>
    </xf>
    <xf numFmtId="179" fontId="6" fillId="3" borderId="38" xfId="1" applyNumberFormat="1" applyFont="1" applyFill="1" applyBorder="1" applyAlignment="1" applyProtection="1">
      <alignment horizontal="right" vertical="center"/>
      <protection locked="0"/>
    </xf>
    <xf numFmtId="179" fontId="6" fillId="3" borderId="29" xfId="1" applyNumberFormat="1" applyFont="1" applyFill="1" applyBorder="1" applyAlignment="1" applyProtection="1">
      <alignment horizontal="right" vertical="center"/>
      <protection locked="0"/>
    </xf>
    <xf numFmtId="179" fontId="6" fillId="3" borderId="16" xfId="1" applyNumberFormat="1" applyFont="1" applyFill="1" applyBorder="1" applyAlignment="1" applyProtection="1">
      <alignment horizontal="right" vertical="center"/>
      <protection locked="0"/>
    </xf>
    <xf numFmtId="179" fontId="6" fillId="3" borderId="43" xfId="1" applyNumberFormat="1" applyFont="1" applyFill="1" applyBorder="1" applyAlignment="1" applyProtection="1">
      <alignment horizontal="right" vertical="center"/>
      <protection locked="0"/>
    </xf>
    <xf numFmtId="179" fontId="6" fillId="3" borderId="33" xfId="1" applyNumberFormat="1" applyFont="1" applyFill="1" applyBorder="1" applyAlignment="1" applyProtection="1">
      <alignment horizontal="right" vertical="center"/>
      <protection locked="0"/>
    </xf>
    <xf numFmtId="179" fontId="6" fillId="3" borderId="39" xfId="1" applyNumberFormat="1" applyFont="1" applyFill="1" applyBorder="1" applyAlignment="1" applyProtection="1">
      <alignment horizontal="right" vertical="center"/>
      <protection locked="0"/>
    </xf>
    <xf numFmtId="179" fontId="6" fillId="3" borderId="13" xfId="1" applyNumberFormat="1" applyFont="1" applyFill="1" applyBorder="1" applyAlignment="1" applyProtection="1">
      <alignment horizontal="right" vertical="center"/>
      <protection locked="0"/>
    </xf>
    <xf numFmtId="41" fontId="6" fillId="3" borderId="41" xfId="1" applyNumberFormat="1" applyFont="1" applyFill="1" applyBorder="1" applyAlignment="1" applyProtection="1">
      <alignment horizontal="right" vertical="center"/>
      <protection locked="0"/>
    </xf>
    <xf numFmtId="41" fontId="6" fillId="3" borderId="17" xfId="1" applyNumberFormat="1" applyFont="1" applyFill="1" applyBorder="1" applyAlignment="1" applyProtection="1">
      <alignment horizontal="right" vertical="center"/>
      <protection locked="0"/>
    </xf>
    <xf numFmtId="179" fontId="6" fillId="3" borderId="52" xfId="1" applyNumberFormat="1" applyFont="1" applyFill="1" applyBorder="1" applyAlignment="1" applyProtection="1">
      <alignment horizontal="right" vertical="center"/>
      <protection locked="0"/>
    </xf>
    <xf numFmtId="179" fontId="6" fillId="3" borderId="53" xfId="1"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176" fontId="6" fillId="0" borderId="52" xfId="1" applyNumberFormat="1" applyFont="1" applyBorder="1" applyAlignment="1">
      <alignment horizontal="center" vertical="center" wrapText="1"/>
    </xf>
    <xf numFmtId="0" fontId="0" fillId="0" borderId="54" xfId="0" applyBorder="1" applyAlignment="1">
      <alignment horizontal="center" vertical="center" wrapText="1"/>
    </xf>
    <xf numFmtId="41" fontId="6" fillId="3" borderId="53" xfId="1" applyNumberFormat="1" applyFont="1" applyFill="1" applyBorder="1" applyAlignment="1" applyProtection="1">
      <alignment horizontal="right" vertical="center"/>
      <protection locked="0"/>
    </xf>
    <xf numFmtId="41" fontId="6" fillId="3" borderId="52" xfId="1" applyNumberFormat="1" applyFont="1" applyFill="1" applyBorder="1" applyAlignment="1" applyProtection="1">
      <alignment horizontal="right" vertical="center"/>
      <protection locked="0"/>
    </xf>
    <xf numFmtId="0" fontId="6" fillId="2" borderId="56" xfId="1" applyFont="1" applyFill="1" applyBorder="1" applyAlignment="1">
      <alignment horizontal="center" vertical="center" wrapText="1"/>
    </xf>
    <xf numFmtId="41" fontId="6" fillId="3" borderId="54" xfId="1" applyNumberFormat="1" applyFont="1" applyFill="1" applyBorder="1" applyAlignment="1" applyProtection="1">
      <alignment horizontal="right" vertical="center"/>
      <protection locked="0"/>
    </xf>
    <xf numFmtId="41" fontId="6" fillId="3" borderId="56" xfId="1" applyNumberFormat="1" applyFont="1" applyFill="1" applyBorder="1" applyAlignment="1" applyProtection="1">
      <alignment horizontal="right" vertical="center"/>
      <protection locked="0"/>
    </xf>
    <xf numFmtId="179" fontId="6" fillId="3" borderId="9" xfId="1" applyNumberFormat="1" applyFont="1" applyFill="1" applyBorder="1" applyAlignment="1" applyProtection="1">
      <alignment horizontal="right" vertical="center"/>
      <protection locked="0"/>
    </xf>
    <xf numFmtId="179" fontId="6" fillId="3" borderId="23" xfId="1" applyNumberFormat="1" applyFont="1" applyFill="1" applyBorder="1" applyAlignment="1" applyProtection="1">
      <alignment horizontal="right" vertical="center"/>
      <protection locked="0"/>
    </xf>
    <xf numFmtId="0" fontId="6" fillId="2" borderId="40" xfId="1" applyFont="1" applyFill="1" applyBorder="1" applyAlignment="1">
      <alignment vertical="top"/>
    </xf>
    <xf numFmtId="0" fontId="10" fillId="0" borderId="40" xfId="0" applyFont="1" applyBorder="1" applyAlignment="1">
      <alignment horizontal="center" vertical="center"/>
    </xf>
    <xf numFmtId="0" fontId="10" fillId="0" borderId="57" xfId="0" applyFont="1" applyBorder="1" applyAlignment="1">
      <alignment horizontal="center" vertical="center"/>
    </xf>
    <xf numFmtId="179" fontId="6" fillId="3" borderId="56" xfId="1" applyNumberFormat="1" applyFont="1" applyFill="1" applyBorder="1" applyAlignment="1" applyProtection="1">
      <alignment horizontal="right" vertical="center"/>
      <protection locked="0"/>
    </xf>
    <xf numFmtId="176" fontId="6" fillId="0" borderId="13" xfId="1" applyNumberFormat="1" applyFont="1" applyBorder="1" applyAlignment="1">
      <alignment horizontal="center" vertical="center" wrapText="1"/>
    </xf>
    <xf numFmtId="0" fontId="0" fillId="0" borderId="19" xfId="0" applyBorder="1" applyAlignment="1">
      <alignment horizontal="center" vertical="center" wrapText="1"/>
    </xf>
    <xf numFmtId="176" fontId="6" fillId="0" borderId="12" xfId="1" applyNumberFormat="1" applyFont="1" applyBorder="1" applyAlignment="1">
      <alignment horizontal="center" vertical="center" wrapText="1" justifyLastLine="1"/>
    </xf>
    <xf numFmtId="176" fontId="6" fillId="0" borderId="18" xfId="1" applyNumberFormat="1" applyFont="1" applyBorder="1" applyAlignment="1">
      <alignment horizontal="center" vertical="center" wrapText="1" justifyLastLine="1"/>
    </xf>
    <xf numFmtId="176" fontId="6" fillId="0" borderId="12" xfId="1" applyNumberFormat="1" applyFont="1" applyBorder="1" applyAlignment="1">
      <alignment horizontal="distributed" vertical="center" wrapText="1" justifyLastLine="1"/>
    </xf>
    <xf numFmtId="176" fontId="6" fillId="0" borderId="18" xfId="1" applyNumberFormat="1" applyFont="1" applyBorder="1" applyAlignment="1">
      <alignment horizontal="distributed" vertical="center" wrapText="1" justifyLastLine="1"/>
    </xf>
    <xf numFmtId="176" fontId="6" fillId="2" borderId="31" xfId="1" applyNumberFormat="1" applyFont="1" applyFill="1" applyBorder="1" applyAlignment="1">
      <alignment horizontal="distributed" vertical="center" wrapText="1" justifyLastLine="1"/>
    </xf>
    <xf numFmtId="176" fontId="6" fillId="2" borderId="35" xfId="1" applyNumberFormat="1" applyFont="1" applyFill="1" applyBorder="1" applyAlignment="1">
      <alignment horizontal="distributed" vertical="center" wrapText="1" justifyLastLine="1"/>
    </xf>
    <xf numFmtId="176" fontId="6" fillId="2" borderId="10" xfId="1" applyNumberFormat="1" applyFont="1" applyFill="1" applyBorder="1" applyAlignment="1">
      <alignment horizontal="distributed" vertical="center" wrapText="1" justifyLastLine="1"/>
    </xf>
    <xf numFmtId="176" fontId="6" fillId="2" borderId="18" xfId="1" applyNumberFormat="1" applyFont="1" applyFill="1" applyBorder="1" applyAlignment="1">
      <alignment horizontal="distributed" vertical="center" wrapText="1" justifyLastLine="1"/>
    </xf>
    <xf numFmtId="0" fontId="6" fillId="2" borderId="7" xfId="1" applyFont="1" applyFill="1" applyBorder="1" applyAlignment="1">
      <alignment horizontal="distributed" vertical="center"/>
    </xf>
    <xf numFmtId="0" fontId="6" fillId="2" borderId="8" xfId="1" applyFont="1" applyFill="1" applyBorder="1" applyAlignment="1">
      <alignment horizontal="distributed" vertical="center"/>
    </xf>
    <xf numFmtId="0" fontId="6" fillId="2" borderId="26" xfId="1" applyFont="1" applyFill="1" applyBorder="1" applyAlignment="1">
      <alignment horizontal="distributed" vertical="center"/>
    </xf>
    <xf numFmtId="0" fontId="6" fillId="2" borderId="27" xfId="1" applyFont="1" applyFill="1" applyBorder="1" applyAlignment="1">
      <alignment horizontal="distributed" vertical="center"/>
    </xf>
    <xf numFmtId="176" fontId="6" fillId="2" borderId="11" xfId="1" applyNumberFormat="1" applyFont="1" applyFill="1" applyBorder="1" applyAlignment="1">
      <alignment horizontal="distributed" vertical="center" justifyLastLine="1"/>
    </xf>
    <xf numFmtId="176" fontId="6" fillId="2" borderId="17" xfId="1" applyNumberFormat="1" applyFont="1" applyFill="1" applyBorder="1" applyAlignment="1">
      <alignment horizontal="distributed" vertical="center" justifyLastLine="1"/>
    </xf>
    <xf numFmtId="176" fontId="6" fillId="0" borderId="11" xfId="1" applyNumberFormat="1" applyFont="1" applyBorder="1" applyAlignment="1">
      <alignment horizontal="distributed" vertical="center" justifyLastLine="1"/>
    </xf>
    <xf numFmtId="176" fontId="6" fillId="0" borderId="17" xfId="1" applyNumberFormat="1" applyFont="1" applyBorder="1" applyAlignment="1">
      <alignment horizontal="distributed" vertical="center" justifyLastLine="1"/>
    </xf>
    <xf numFmtId="176" fontId="6" fillId="0" borderId="12" xfId="1" applyNumberFormat="1" applyFont="1" applyBorder="1" applyAlignment="1">
      <alignment horizontal="center" vertical="center" wrapText="1"/>
    </xf>
    <xf numFmtId="176" fontId="6" fillId="0" borderId="18" xfId="1" applyNumberFormat="1" applyFont="1" applyBorder="1" applyAlignment="1">
      <alignment horizontal="center" vertical="center" wrapText="1"/>
    </xf>
    <xf numFmtId="176" fontId="6" fillId="2" borderId="11" xfId="1" applyNumberFormat="1" applyFont="1" applyFill="1" applyBorder="1" applyAlignment="1">
      <alignment horizontal="distributed" vertical="center" wrapText="1" justifyLastLine="1"/>
    </xf>
    <xf numFmtId="176" fontId="6" fillId="2" borderId="17" xfId="1" applyNumberFormat="1" applyFont="1" applyFill="1" applyBorder="1" applyAlignment="1">
      <alignment horizontal="distributed" vertical="center" wrapText="1" justifyLastLine="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0" fillId="0" borderId="4" xfId="0" applyFont="1" applyBorder="1" applyAlignment="1">
      <alignment horizontal="center" vertical="center"/>
    </xf>
    <xf numFmtId="176" fontId="6" fillId="2" borderId="10" xfId="1" applyNumberFormat="1" applyFont="1" applyFill="1" applyBorder="1" applyAlignment="1">
      <alignment horizontal="distributed" vertical="center" justifyLastLine="1"/>
    </xf>
    <xf numFmtId="176" fontId="6" fillId="2" borderId="18" xfId="1" applyNumberFormat="1" applyFont="1" applyFill="1" applyBorder="1" applyAlignment="1">
      <alignment horizontal="distributed" vertical="center" justifyLastLine="1"/>
    </xf>
    <xf numFmtId="176" fontId="6" fillId="2" borderId="12" xfId="1" applyNumberFormat="1" applyFont="1" applyFill="1" applyBorder="1" applyAlignment="1">
      <alignment horizontal="distributed" vertical="center" justifyLastLine="1"/>
    </xf>
    <xf numFmtId="176" fontId="6" fillId="0" borderId="11" xfId="1" applyNumberFormat="1" applyFont="1" applyBorder="1" applyAlignment="1">
      <alignment horizontal="distributed" vertical="center" wrapText="1" justifyLastLine="1"/>
    </xf>
    <xf numFmtId="176" fontId="6" fillId="0" borderId="17" xfId="1" applyNumberFormat="1" applyFont="1" applyBorder="1" applyAlignment="1">
      <alignment horizontal="distributed" vertical="center" wrapText="1" justifyLastLine="1"/>
    </xf>
    <xf numFmtId="0" fontId="6" fillId="2" borderId="32" xfId="1" applyFont="1" applyFill="1" applyBorder="1" applyAlignment="1">
      <alignment horizontal="center" vertical="center" textRotation="255" wrapText="1"/>
    </xf>
    <xf numFmtId="0" fontId="6" fillId="2" borderId="32" xfId="1" applyFont="1" applyFill="1" applyBorder="1" applyAlignment="1">
      <alignment vertical="center"/>
    </xf>
    <xf numFmtId="0" fontId="6" fillId="2" borderId="35" xfId="1" applyFont="1" applyFill="1" applyBorder="1" applyAlignment="1">
      <alignment vertical="center"/>
    </xf>
    <xf numFmtId="0" fontId="6" fillId="2" borderId="31" xfId="1" applyFont="1" applyFill="1" applyBorder="1" applyAlignment="1">
      <alignment horizontal="center" vertical="distributed" textRotation="255"/>
    </xf>
    <xf numFmtId="0" fontId="6" fillId="2" borderId="32" xfId="1" applyFont="1" applyFill="1" applyBorder="1" applyAlignment="1">
      <alignment horizontal="center" vertical="distributed" textRotation="255"/>
    </xf>
    <xf numFmtId="0" fontId="6" fillId="2" borderId="34" xfId="1" applyFont="1" applyFill="1" applyBorder="1" applyAlignment="1">
      <alignment horizontal="center" vertical="distributed" textRotation="255"/>
    </xf>
    <xf numFmtId="0" fontId="0" fillId="0" borderId="18" xfId="0" applyBorder="1" applyAlignment="1">
      <alignment horizontal="center" vertical="center" wrapText="1"/>
    </xf>
    <xf numFmtId="176" fontId="6" fillId="0" borderId="11" xfId="1" applyNumberFormat="1" applyFont="1" applyBorder="1" applyAlignment="1">
      <alignment horizontal="center" vertical="center" wrapText="1"/>
    </xf>
    <xf numFmtId="0" fontId="0" fillId="0" borderId="17" xfId="0" applyBorder="1" applyAlignment="1">
      <alignment horizontal="center" vertical="center" wrapText="1"/>
    </xf>
    <xf numFmtId="176" fontId="6" fillId="0" borderId="29" xfId="1" applyNumberFormat="1" applyFont="1" applyBorder="1" applyAlignment="1">
      <alignment horizontal="center" vertical="center" wrapText="1"/>
    </xf>
    <xf numFmtId="0" fontId="0" fillId="0" borderId="16" xfId="0" applyBorder="1" applyAlignment="1">
      <alignment horizontal="center" vertical="center" wrapText="1"/>
    </xf>
    <xf numFmtId="176" fontId="6" fillId="0" borderId="11" xfId="1" applyNumberFormat="1" applyFont="1" applyBorder="1" applyAlignment="1">
      <alignment horizontal="center" vertical="center" wrapText="1" justifyLastLine="1"/>
    </xf>
    <xf numFmtId="176" fontId="6" fillId="0" borderId="17" xfId="1" applyNumberFormat="1" applyFont="1" applyBorder="1" applyAlignment="1">
      <alignment horizontal="center" vertical="center" wrapText="1" justifyLastLine="1"/>
    </xf>
    <xf numFmtId="176" fontId="6" fillId="0" borderId="17" xfId="1" applyNumberFormat="1" applyFont="1" applyBorder="1" applyAlignment="1">
      <alignment horizontal="center" vertical="center" wrapText="1"/>
    </xf>
    <xf numFmtId="176" fontId="6" fillId="2" borderId="9" xfId="1" applyNumberFormat="1" applyFont="1" applyFill="1" applyBorder="1" applyAlignment="1">
      <alignment horizontal="distributed" vertical="center" wrapText="1" justifyLastLine="1"/>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0" fontId="6" fillId="0" borderId="26" xfId="1" applyFont="1" applyBorder="1" applyAlignment="1">
      <alignment horizontal="distributed" vertical="center"/>
    </xf>
    <xf numFmtId="0" fontId="6" fillId="0" borderId="27" xfId="1" applyFont="1" applyBorder="1" applyAlignment="1">
      <alignment horizontal="distributed" vertical="center"/>
    </xf>
    <xf numFmtId="176" fontId="6" fillId="0" borderId="41" xfId="1" applyNumberFormat="1" applyFont="1" applyBorder="1" applyAlignment="1">
      <alignment horizontal="distributed" vertical="center" justifyLastLine="1"/>
    </xf>
    <xf numFmtId="176" fontId="6" fillId="0" borderId="42" xfId="1" applyNumberFormat="1" applyFont="1" applyBorder="1" applyAlignment="1">
      <alignment horizontal="distributed" vertical="center" justifyLastLine="1"/>
    </xf>
    <xf numFmtId="176" fontId="6" fillId="0" borderId="19" xfId="1" applyNumberFormat="1" applyFont="1" applyBorder="1" applyAlignment="1">
      <alignment horizontal="distributed" vertical="center" justifyLastLine="1"/>
    </xf>
    <xf numFmtId="0" fontId="6" fillId="0" borderId="3" xfId="1" applyFont="1" applyBorder="1" applyAlignment="1">
      <alignment horizontal="distributed" vertical="center"/>
    </xf>
    <xf numFmtId="0" fontId="6" fillId="0" borderId="6" xfId="1" applyFont="1" applyBorder="1" applyAlignment="1">
      <alignment horizontal="distributed" vertical="center"/>
    </xf>
    <xf numFmtId="178" fontId="6" fillId="0" borderId="1" xfId="1" applyNumberFormat="1" applyFont="1" applyBorder="1" applyAlignment="1">
      <alignment horizontal="distributed" vertical="center" justifyLastLine="1"/>
    </xf>
    <xf numFmtId="0" fontId="6" fillId="0" borderId="2"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76" fontId="6" fillId="0" borderId="40" xfId="1" applyNumberFormat="1" applyFont="1" applyBorder="1" applyAlignment="1">
      <alignment horizontal="distributed" vertical="center" justifyLastLine="1"/>
    </xf>
    <xf numFmtId="176" fontId="6" fillId="0" borderId="16" xfId="1" applyNumberFormat="1" applyFont="1" applyBorder="1" applyAlignment="1">
      <alignment horizontal="distributed" vertical="center" justifyLastLine="1"/>
    </xf>
    <xf numFmtId="176" fontId="6" fillId="0" borderId="35" xfId="2" applyNumberFormat="1" applyFont="1" applyBorder="1" applyAlignment="1" applyProtection="1">
      <alignment horizontal="distributed" vertical="center"/>
      <protection locked="0"/>
    </xf>
    <xf numFmtId="176" fontId="6" fillId="0" borderId="19" xfId="2" applyNumberFormat="1" applyFont="1" applyBorder="1" applyAlignment="1" applyProtection="1">
      <alignment horizontal="distributed" vertical="center"/>
      <protection locked="0"/>
    </xf>
    <xf numFmtId="176" fontId="6" fillId="0" borderId="32" xfId="2" applyNumberFormat="1" applyFont="1" applyBorder="1" applyAlignment="1" applyProtection="1">
      <alignment horizontal="distributed" vertical="center"/>
      <protection locked="0"/>
    </xf>
    <xf numFmtId="176" fontId="6" fillId="0" borderId="33" xfId="2" applyNumberFormat="1" applyFont="1" applyBorder="1" applyAlignment="1" applyProtection="1">
      <alignment horizontal="distributed" vertical="center"/>
      <protection locked="0"/>
    </xf>
    <xf numFmtId="176" fontId="6" fillId="0" borderId="7" xfId="2" applyNumberFormat="1" applyFont="1" applyBorder="1" applyAlignment="1" applyProtection="1">
      <alignment horizontal="distributed" vertical="center"/>
      <protection locked="0"/>
    </xf>
    <xf numFmtId="176" fontId="6" fillId="0" borderId="8" xfId="2" applyNumberFormat="1" applyFont="1" applyBorder="1" applyAlignment="1" applyProtection="1">
      <alignment horizontal="distributed" vertical="center"/>
      <protection locked="0"/>
    </xf>
    <xf numFmtId="176" fontId="6" fillId="0" borderId="31" xfId="2" applyNumberFormat="1" applyFont="1" applyBorder="1" applyAlignment="1" applyProtection="1">
      <alignment horizontal="distributed" vertical="center"/>
      <protection locked="0"/>
    </xf>
    <xf numFmtId="176" fontId="6" fillId="0" borderId="13" xfId="2" applyNumberFormat="1" applyFont="1" applyBorder="1" applyAlignment="1" applyProtection="1">
      <alignment horizontal="distributed" vertical="center"/>
      <protection locked="0"/>
    </xf>
    <xf numFmtId="176" fontId="6" fillId="0" borderId="34" xfId="2" applyNumberFormat="1" applyFont="1" applyBorder="1" applyAlignment="1" applyProtection="1">
      <alignment horizontal="distributed" vertical="center"/>
      <protection locked="0"/>
    </xf>
    <xf numFmtId="176" fontId="6" fillId="0" borderId="39" xfId="2" applyNumberFormat="1" applyFont="1" applyBorder="1" applyAlignment="1" applyProtection="1">
      <alignment horizontal="distributed" vertical="center"/>
      <protection locked="0"/>
    </xf>
    <xf numFmtId="176" fontId="6" fillId="0" borderId="44" xfId="2" applyNumberFormat="1" applyFont="1" applyBorder="1" applyAlignment="1" applyProtection="1">
      <alignment horizontal="center" vertical="center"/>
      <protection locked="0"/>
    </xf>
    <xf numFmtId="176" fontId="6" fillId="0" borderId="45" xfId="2" applyNumberFormat="1" applyFont="1" applyBorder="1" applyAlignment="1" applyProtection="1">
      <alignment horizontal="center" vertical="center"/>
      <protection locked="0"/>
    </xf>
    <xf numFmtId="0" fontId="10" fillId="0" borderId="4" xfId="0" applyFont="1" applyFill="1" applyBorder="1" applyAlignment="1">
      <alignment horizontal="center" vertical="center"/>
    </xf>
    <xf numFmtId="176" fontId="6" fillId="0" borderId="13" xfId="1" applyNumberFormat="1" applyFont="1" applyFill="1" applyBorder="1" applyAlignment="1">
      <alignment horizontal="center" vertical="center" wrapText="1"/>
    </xf>
    <xf numFmtId="0" fontId="0" fillId="0" borderId="19" xfId="0" applyFill="1" applyBorder="1" applyAlignment="1">
      <alignment horizontal="center" vertical="center" wrapText="1"/>
    </xf>
    <xf numFmtId="41" fontId="6" fillId="0" borderId="0" xfId="1" applyNumberFormat="1" applyFont="1" applyFill="1" applyAlignment="1" applyProtection="1">
      <alignment horizontal="right" vertical="center"/>
      <protection locked="0"/>
    </xf>
    <xf numFmtId="41" fontId="6" fillId="0" borderId="29" xfId="1" applyNumberFormat="1" applyFont="1" applyFill="1" applyBorder="1" applyAlignment="1" applyProtection="1">
      <alignment horizontal="right" vertical="center"/>
      <protection locked="0"/>
    </xf>
    <xf numFmtId="41" fontId="6" fillId="0" borderId="56" xfId="1" applyNumberFormat="1" applyFont="1" applyFill="1" applyBorder="1" applyAlignment="1" applyProtection="1">
      <alignment horizontal="right" vertical="center"/>
      <protection locked="0"/>
    </xf>
    <xf numFmtId="0" fontId="6" fillId="0" borderId="39" xfId="1" applyFont="1" applyFill="1" applyBorder="1" applyAlignment="1">
      <alignment horizontal="center" vertical="center" wrapText="1"/>
    </xf>
    <xf numFmtId="41" fontId="6" fillId="0" borderId="16" xfId="1" applyNumberFormat="1" applyFont="1" applyFill="1" applyBorder="1" applyAlignment="1" applyProtection="1">
      <alignment horizontal="right" vertical="center"/>
      <protection locked="0"/>
    </xf>
    <xf numFmtId="176" fontId="6" fillId="0" borderId="12" xfId="1" applyNumberFormat="1" applyFont="1" applyFill="1" applyBorder="1" applyAlignment="1">
      <alignment horizontal="center" vertical="center" wrapText="1"/>
    </xf>
    <xf numFmtId="0" fontId="0" fillId="0" borderId="18" xfId="0" applyFill="1" applyBorder="1" applyAlignment="1">
      <alignment horizontal="center" vertical="center" wrapText="1"/>
    </xf>
    <xf numFmtId="179" fontId="6" fillId="0" borderId="21" xfId="1" applyNumberFormat="1" applyFont="1" applyFill="1" applyBorder="1" applyAlignment="1" applyProtection="1">
      <alignment horizontal="right" vertical="center"/>
      <protection locked="0"/>
    </xf>
    <xf numFmtId="179" fontId="6" fillId="0" borderId="10" xfId="1" applyNumberFormat="1" applyFont="1" applyFill="1" applyBorder="1" applyAlignment="1" applyProtection="1">
      <alignment horizontal="right" vertical="center"/>
      <protection locked="0"/>
    </xf>
    <xf numFmtId="179" fontId="6" fillId="0" borderId="24" xfId="1" applyNumberFormat="1" applyFont="1" applyFill="1" applyBorder="1" applyAlignment="1" applyProtection="1">
      <alignment horizontal="right" vertical="center"/>
      <protection locked="0"/>
    </xf>
    <xf numFmtId="179" fontId="6" fillId="0" borderId="31" xfId="1" applyNumberFormat="1" applyFont="1" applyFill="1" applyBorder="1" applyAlignment="1" applyProtection="1">
      <alignment horizontal="right" vertical="center"/>
      <protection locked="0"/>
    </xf>
    <xf numFmtId="179" fontId="6" fillId="0" borderId="32" xfId="1" applyNumberFormat="1" applyFont="1" applyFill="1" applyBorder="1" applyAlignment="1" applyProtection="1">
      <alignment horizontal="right" vertical="center"/>
      <protection locked="0"/>
    </xf>
    <xf numFmtId="0" fontId="6" fillId="0" borderId="24" xfId="1" applyFont="1" applyFill="1" applyBorder="1" applyAlignment="1">
      <alignment horizontal="center" vertical="center" wrapText="1"/>
    </xf>
    <xf numFmtId="179" fontId="6" fillId="0" borderId="34" xfId="1" applyNumberFormat="1" applyFont="1" applyFill="1" applyBorder="1" applyAlignment="1" applyProtection="1">
      <alignment horizontal="right" vertical="center"/>
      <protection locked="0"/>
    </xf>
  </cellXfs>
  <cellStyles count="7">
    <cellStyle name="桁区切り 2" xfId="3" xr:uid="{00000000-0005-0000-0000-000000000000}"/>
    <cellStyle name="標準" xfId="0" builtinId="0"/>
    <cellStyle name="標準 2" xfId="4" xr:uid="{00000000-0005-0000-0000-000002000000}"/>
    <cellStyle name="標準 3" xfId="5" xr:uid="{00000000-0005-0000-0000-000003000000}"/>
    <cellStyle name="標準_H06_02" xfId="2" xr:uid="{00000000-0005-0000-0000-000004000000}"/>
    <cellStyle name="標準_h6～h16" xfId="1" xr:uid="{00000000-0005-0000-0000-000005000000}"/>
    <cellStyle name="未定義"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26"/>
  <sheetViews>
    <sheetView showGridLines="0" tabSelected="1" view="pageBreakPreview" topLeftCell="A8" zoomScaleNormal="100" zoomScaleSheetLayoutView="100" workbookViewId="0">
      <pane xSplit="2" topLeftCell="C1" activePane="topRight" state="frozen"/>
      <selection pane="topRight" activeCell="BK20" sqref="BK20"/>
    </sheetView>
  </sheetViews>
  <sheetFormatPr defaultColWidth="9" defaultRowHeight="13" x14ac:dyDescent="0.2"/>
  <cols>
    <col min="1" max="2" width="9" style="79"/>
    <col min="3" max="31" width="10.6328125" style="79" customWidth="1"/>
    <col min="32" max="34" width="10.7265625" style="79" customWidth="1"/>
    <col min="35" max="35" width="11.26953125" style="79" customWidth="1"/>
    <col min="36" max="36" width="10.6328125" style="79" customWidth="1"/>
    <col min="37" max="37" width="10.453125" style="79" customWidth="1"/>
    <col min="38" max="43" width="10.6328125" style="79" customWidth="1"/>
    <col min="44" max="44" width="10.36328125" style="79" customWidth="1"/>
    <col min="45" max="61" width="10.6328125" style="79" customWidth="1"/>
    <col min="62" max="63" width="11.08984375" style="79" customWidth="1"/>
    <col min="64" max="65" width="10.6328125" style="79" customWidth="1"/>
    <col min="66" max="16384" width="9" style="79"/>
  </cols>
  <sheetData>
    <row r="1" spans="1:65" ht="16.5" x14ac:dyDescent="0.2">
      <c r="A1" s="27" t="s">
        <v>61</v>
      </c>
      <c r="C1" s="79" t="s">
        <v>62</v>
      </c>
    </row>
    <row r="2" spans="1:65" ht="16.5" x14ac:dyDescent="0.2">
      <c r="A2" s="27"/>
    </row>
    <row r="3" spans="1:65" ht="17" thickBot="1" x14ac:dyDescent="0.25">
      <c r="L3" s="27"/>
    </row>
    <row r="4" spans="1:65" x14ac:dyDescent="0.2">
      <c r="A4" s="253" t="s">
        <v>0</v>
      </c>
      <c r="B4" s="254"/>
      <c r="C4" s="259" t="s">
        <v>1</v>
      </c>
      <c r="D4" s="260"/>
      <c r="E4" s="260"/>
      <c r="F4" s="260"/>
      <c r="G4" s="260"/>
      <c r="H4" s="260"/>
      <c r="I4" s="260"/>
      <c r="J4" s="260"/>
      <c r="K4" s="260"/>
      <c r="L4" s="260"/>
      <c r="M4" s="260"/>
      <c r="N4" s="261"/>
      <c r="O4" s="261"/>
      <c r="P4" s="261"/>
      <c r="Q4" s="261"/>
      <c r="R4" s="261"/>
      <c r="S4" s="261"/>
      <c r="T4" s="261"/>
      <c r="U4" s="80"/>
      <c r="V4" s="80"/>
      <c r="W4" s="80"/>
      <c r="X4" s="80"/>
      <c r="Y4" s="80"/>
      <c r="Z4" s="80"/>
      <c r="AA4" s="184"/>
      <c r="AB4" s="204"/>
      <c r="AC4" s="184"/>
      <c r="AD4" s="204"/>
      <c r="AE4" s="185"/>
      <c r="AF4" s="185"/>
      <c r="AG4" s="309"/>
      <c r="AH4" s="217"/>
      <c r="AI4" s="259" t="s">
        <v>2</v>
      </c>
      <c r="AJ4" s="260"/>
      <c r="AK4" s="260"/>
      <c r="AL4" s="260"/>
      <c r="AM4" s="260"/>
      <c r="AN4" s="260"/>
      <c r="AO4" s="260"/>
      <c r="AP4" s="260"/>
      <c r="AQ4" s="260"/>
      <c r="AR4" s="260"/>
      <c r="AS4" s="260"/>
      <c r="AT4" s="261"/>
      <c r="AU4" s="261"/>
      <c r="AV4" s="261"/>
      <c r="AW4" s="261"/>
      <c r="AX4" s="261"/>
      <c r="AY4" s="261"/>
      <c r="AZ4" s="261"/>
      <c r="BA4" s="1"/>
      <c r="BB4" s="1"/>
      <c r="BC4" s="1"/>
      <c r="BD4" s="1"/>
      <c r="BE4" s="1"/>
      <c r="BF4" s="227"/>
      <c r="BG4" s="228"/>
      <c r="BH4" s="228"/>
      <c r="BI4" s="228"/>
      <c r="BJ4" s="228"/>
      <c r="BK4" s="228"/>
      <c r="BL4" s="228"/>
      <c r="BM4" s="229"/>
    </row>
    <row r="5" spans="1:65" ht="13.5" customHeight="1" x14ac:dyDescent="0.2">
      <c r="A5" s="255"/>
      <c r="B5" s="256"/>
      <c r="C5" s="262" t="s">
        <v>119</v>
      </c>
      <c r="D5" s="262" t="s">
        <v>120</v>
      </c>
      <c r="E5" s="262" t="s">
        <v>121</v>
      </c>
      <c r="F5" s="262" t="s">
        <v>122</v>
      </c>
      <c r="G5" s="262" t="s">
        <v>123</v>
      </c>
      <c r="H5" s="262" t="s">
        <v>124</v>
      </c>
      <c r="I5" s="262" t="s">
        <v>125</v>
      </c>
      <c r="J5" s="262" t="s">
        <v>126</v>
      </c>
      <c r="K5" s="262" t="s">
        <v>11</v>
      </c>
      <c r="L5" s="264" t="s">
        <v>12</v>
      </c>
      <c r="M5" s="245" t="s">
        <v>13</v>
      </c>
      <c r="N5" s="247" t="s">
        <v>14</v>
      </c>
      <c r="O5" s="249" t="s">
        <v>15</v>
      </c>
      <c r="P5" s="249" t="s">
        <v>111</v>
      </c>
      <c r="Q5" s="249" t="s">
        <v>112</v>
      </c>
      <c r="R5" s="249" t="s">
        <v>113</v>
      </c>
      <c r="S5" s="249" t="s">
        <v>114</v>
      </c>
      <c r="T5" s="249" t="s">
        <v>115</v>
      </c>
      <c r="U5" s="249" t="s">
        <v>116</v>
      </c>
      <c r="V5" s="249" t="s">
        <v>117</v>
      </c>
      <c r="W5" s="249" t="s">
        <v>118</v>
      </c>
      <c r="X5" s="249" t="s">
        <v>133</v>
      </c>
      <c r="Y5" s="249" t="s">
        <v>134</v>
      </c>
      <c r="Z5" s="274" t="s">
        <v>135</v>
      </c>
      <c r="AA5" s="249" t="s">
        <v>145</v>
      </c>
      <c r="AB5" s="274" t="s">
        <v>144</v>
      </c>
      <c r="AC5" s="249" t="s">
        <v>148</v>
      </c>
      <c r="AD5" s="274" t="s">
        <v>154</v>
      </c>
      <c r="AE5" s="231" t="s">
        <v>155</v>
      </c>
      <c r="AF5" s="231" t="s">
        <v>158</v>
      </c>
      <c r="AG5" s="310" t="s">
        <v>162</v>
      </c>
      <c r="AH5" s="218"/>
      <c r="AI5" s="237" t="s">
        <v>119</v>
      </c>
      <c r="AJ5" s="239" t="s">
        <v>120</v>
      </c>
      <c r="AK5" s="239" t="s">
        <v>121</v>
      </c>
      <c r="AL5" s="239" t="s">
        <v>122</v>
      </c>
      <c r="AM5" s="239" t="s">
        <v>123</v>
      </c>
      <c r="AN5" s="239" t="s">
        <v>124</v>
      </c>
      <c r="AO5" s="239" t="s">
        <v>125</v>
      </c>
      <c r="AP5" s="239" t="s">
        <v>126</v>
      </c>
      <c r="AQ5" s="239" t="s">
        <v>11</v>
      </c>
      <c r="AR5" s="281" t="s">
        <v>12</v>
      </c>
      <c r="AS5" s="251" t="s">
        <v>13</v>
      </c>
      <c r="AT5" s="265" t="s">
        <v>14</v>
      </c>
      <c r="AU5" s="235" t="s">
        <v>21</v>
      </c>
      <c r="AV5" s="235" t="s">
        <v>22</v>
      </c>
      <c r="AW5" s="235" t="s">
        <v>23</v>
      </c>
      <c r="AX5" s="235" t="s">
        <v>24</v>
      </c>
      <c r="AY5" s="233" t="s">
        <v>136</v>
      </c>
      <c r="AZ5" s="233" t="s">
        <v>137</v>
      </c>
      <c r="BA5" s="233" t="s">
        <v>138</v>
      </c>
      <c r="BB5" s="233" t="s">
        <v>139</v>
      </c>
      <c r="BC5" s="233" t="s">
        <v>140</v>
      </c>
      <c r="BD5" s="233" t="s">
        <v>141</v>
      </c>
      <c r="BE5" s="233" t="s">
        <v>142</v>
      </c>
      <c r="BF5" s="278" t="s">
        <v>143</v>
      </c>
      <c r="BG5" s="249" t="s">
        <v>145</v>
      </c>
      <c r="BH5" s="249" t="s">
        <v>144</v>
      </c>
      <c r="BI5" s="276" t="s">
        <v>150</v>
      </c>
      <c r="BJ5" s="231" t="s">
        <v>153</v>
      </c>
      <c r="BK5" s="231" t="s">
        <v>155</v>
      </c>
      <c r="BL5" s="231" t="s">
        <v>158</v>
      </c>
      <c r="BM5" s="317" t="s">
        <v>162</v>
      </c>
    </row>
    <row r="6" spans="1:65" ht="13.5" thickBot="1" x14ac:dyDescent="0.25">
      <c r="A6" s="257"/>
      <c r="B6" s="258"/>
      <c r="C6" s="263"/>
      <c r="D6" s="263"/>
      <c r="E6" s="263"/>
      <c r="F6" s="263"/>
      <c r="G6" s="263"/>
      <c r="H6" s="263"/>
      <c r="I6" s="263"/>
      <c r="J6" s="263"/>
      <c r="K6" s="263"/>
      <c r="L6" s="263"/>
      <c r="M6" s="246"/>
      <c r="N6" s="248"/>
      <c r="O6" s="250"/>
      <c r="P6" s="250"/>
      <c r="Q6" s="250"/>
      <c r="R6" s="250"/>
      <c r="S6" s="250"/>
      <c r="T6" s="250"/>
      <c r="U6" s="250"/>
      <c r="V6" s="250"/>
      <c r="W6" s="250"/>
      <c r="X6" s="250"/>
      <c r="Y6" s="250"/>
      <c r="Z6" s="280"/>
      <c r="AA6" s="273"/>
      <c r="AB6" s="275"/>
      <c r="AC6" s="273"/>
      <c r="AD6" s="275"/>
      <c r="AE6" s="232"/>
      <c r="AF6" s="232"/>
      <c r="AG6" s="311"/>
      <c r="AH6" s="219"/>
      <c r="AI6" s="238"/>
      <c r="AJ6" s="240"/>
      <c r="AK6" s="240"/>
      <c r="AL6" s="240"/>
      <c r="AM6" s="240"/>
      <c r="AN6" s="240"/>
      <c r="AO6" s="240"/>
      <c r="AP6" s="240"/>
      <c r="AQ6" s="240"/>
      <c r="AR6" s="252"/>
      <c r="AS6" s="252"/>
      <c r="AT6" s="266"/>
      <c r="AU6" s="236"/>
      <c r="AV6" s="236"/>
      <c r="AW6" s="236"/>
      <c r="AX6" s="236"/>
      <c r="AY6" s="234"/>
      <c r="AZ6" s="234"/>
      <c r="BA6" s="234"/>
      <c r="BB6" s="234"/>
      <c r="BC6" s="234"/>
      <c r="BD6" s="234"/>
      <c r="BE6" s="234"/>
      <c r="BF6" s="279"/>
      <c r="BG6" s="273"/>
      <c r="BH6" s="273"/>
      <c r="BI6" s="277"/>
      <c r="BJ6" s="232"/>
      <c r="BK6" s="232"/>
      <c r="BL6" s="232"/>
      <c r="BM6" s="318"/>
    </row>
    <row r="7" spans="1:65" x14ac:dyDescent="0.2">
      <c r="A7" s="241" t="s">
        <v>25</v>
      </c>
      <c r="B7" s="242"/>
      <c r="C7" s="81">
        <v>167</v>
      </c>
      <c r="D7" s="82">
        <v>160</v>
      </c>
      <c r="E7" s="82">
        <v>181</v>
      </c>
      <c r="F7" s="82">
        <v>188</v>
      </c>
      <c r="G7" s="82">
        <v>172</v>
      </c>
      <c r="H7" s="82">
        <v>291</v>
      </c>
      <c r="I7" s="82">
        <v>300</v>
      </c>
      <c r="J7" s="82">
        <v>354</v>
      </c>
      <c r="K7" s="82">
        <v>372</v>
      </c>
      <c r="L7" s="83">
        <v>330</v>
      </c>
      <c r="M7" s="83">
        <v>265</v>
      </c>
      <c r="N7" s="84">
        <v>199</v>
      </c>
      <c r="O7" s="85">
        <v>172</v>
      </c>
      <c r="P7" s="2">
        <v>150</v>
      </c>
      <c r="Q7" s="86">
        <v>132</v>
      </c>
      <c r="R7" s="87">
        <v>113</v>
      </c>
      <c r="S7" s="88">
        <v>96</v>
      </c>
      <c r="T7" s="87">
        <v>123</v>
      </c>
      <c r="U7" s="84">
        <v>130</v>
      </c>
      <c r="V7" s="89">
        <f>SUM(V8:V12,V13,V14,V15,V16,)</f>
        <v>97</v>
      </c>
      <c r="W7" s="86">
        <v>87</v>
      </c>
      <c r="X7" s="86">
        <v>91</v>
      </c>
      <c r="Y7" s="88">
        <v>66</v>
      </c>
      <c r="Z7" s="87">
        <v>78</v>
      </c>
      <c r="AA7" s="85">
        <v>68</v>
      </c>
      <c r="AB7" s="84">
        <f>SUM(AB8+AB9+AB10+AB11+AB12+AB13+AB14+AB15+AB16)</f>
        <v>65</v>
      </c>
      <c r="AC7" s="89">
        <f>SUM(AC8+AC9+AC10+AC11+AC12+AC13+AC14+AC15+AC16)</f>
        <v>49</v>
      </c>
      <c r="AD7" s="213">
        <v>41</v>
      </c>
      <c r="AE7" s="193">
        <v>33</v>
      </c>
      <c r="AF7" s="193">
        <v>50</v>
      </c>
      <c r="AG7" s="312">
        <f>SUM(AG8:AG16)</f>
        <v>55</v>
      </c>
      <c r="AH7" s="220"/>
      <c r="AI7" s="136">
        <v>8.0373471941476566</v>
      </c>
      <c r="AJ7" s="137">
        <v>8.2606226444318249</v>
      </c>
      <c r="AK7" s="137">
        <v>9.1432612649020015</v>
      </c>
      <c r="AL7" s="137">
        <v>9.4548380607523637</v>
      </c>
      <c r="AM7" s="137">
        <v>8.7643312101910826</v>
      </c>
      <c r="AN7" s="137">
        <v>14.906259604548715</v>
      </c>
      <c r="AO7" s="137">
        <v>16.86719892049927</v>
      </c>
      <c r="AP7" s="137">
        <v>19.199479336153598</v>
      </c>
      <c r="AQ7" s="137">
        <v>20.012911555842479</v>
      </c>
      <c r="AR7" s="138">
        <v>18.249184316761596</v>
      </c>
      <c r="AS7" s="139">
        <v>15.2</v>
      </c>
      <c r="AT7" s="139">
        <v>11.78142205908472</v>
      </c>
      <c r="AU7" s="140">
        <v>10.80741438894125</v>
      </c>
      <c r="AV7" s="141">
        <v>9.5407708942882579</v>
      </c>
      <c r="AW7" s="141">
        <v>8.6529006882989172</v>
      </c>
      <c r="AX7" s="141">
        <v>7.4958540630182426</v>
      </c>
      <c r="AY7" s="139">
        <v>6.5712916695187902</v>
      </c>
      <c r="AZ7" s="139">
        <v>8.7725554525354834</v>
      </c>
      <c r="BA7" s="139">
        <v>9.2198581560283674</v>
      </c>
      <c r="BB7" s="141">
        <v>7.0468579731202317</v>
      </c>
      <c r="BC7" s="142">
        <v>6.4756233717901006</v>
      </c>
      <c r="BD7" s="143">
        <v>6.9185737094199036</v>
      </c>
      <c r="BE7" s="144">
        <v>5.0559215566110005</v>
      </c>
      <c r="BF7" s="188">
        <v>5.9</v>
      </c>
      <c r="BG7" s="199">
        <f>AA7/参考表２!AA3*1000</f>
        <v>5.23197660998692</v>
      </c>
      <c r="BH7" s="199">
        <f>AB7/参考表２!AB3*1000</f>
        <v>5.0753494182868746</v>
      </c>
      <c r="BI7" s="205">
        <f>AC7/参考表２!AC3*1000</f>
        <v>4.0680780406807804</v>
      </c>
      <c r="BJ7" s="209">
        <f>AD7/参考表２!AD3*1000</f>
        <v>3.350494402222767</v>
      </c>
      <c r="BK7" s="209">
        <f>AE7/参考表２!AE3*1000</f>
        <v>2.7011541294916919</v>
      </c>
      <c r="BL7" s="209">
        <f>AF7/参考表２!AF3*1000</f>
        <v>4.1900611748931533</v>
      </c>
      <c r="BM7" s="319">
        <f>AG7/参考表２!AG3*1000</f>
        <v>4.7097105668778898</v>
      </c>
    </row>
    <row r="8" spans="1:65" x14ac:dyDescent="0.2">
      <c r="A8" s="243" t="s">
        <v>26</v>
      </c>
      <c r="B8" s="244"/>
      <c r="C8" s="90">
        <v>83</v>
      </c>
      <c r="D8" s="91">
        <v>80</v>
      </c>
      <c r="E8" s="91">
        <v>81</v>
      </c>
      <c r="F8" s="91">
        <v>99</v>
      </c>
      <c r="G8" s="91">
        <v>88</v>
      </c>
      <c r="H8" s="91">
        <v>147</v>
      </c>
      <c r="I8" s="91">
        <v>142</v>
      </c>
      <c r="J8" s="91">
        <v>169</v>
      </c>
      <c r="K8" s="91">
        <v>160</v>
      </c>
      <c r="L8" s="92">
        <v>140</v>
      </c>
      <c r="M8" s="92">
        <v>108</v>
      </c>
      <c r="N8" s="93">
        <v>89</v>
      </c>
      <c r="O8" s="94">
        <v>75</v>
      </c>
      <c r="P8" s="3">
        <v>56</v>
      </c>
      <c r="Q8" s="95">
        <v>55</v>
      </c>
      <c r="R8" s="94">
        <v>47</v>
      </c>
      <c r="S8" s="94">
        <v>31</v>
      </c>
      <c r="T8" s="96">
        <v>42</v>
      </c>
      <c r="U8" s="93">
        <v>46</v>
      </c>
      <c r="V8" s="94">
        <v>44</v>
      </c>
      <c r="W8" s="95">
        <v>35</v>
      </c>
      <c r="X8" s="95">
        <v>33</v>
      </c>
      <c r="Y8" s="94">
        <v>25</v>
      </c>
      <c r="Z8" s="96">
        <v>33</v>
      </c>
      <c r="AA8" s="94">
        <v>24</v>
      </c>
      <c r="AB8" s="93">
        <v>23</v>
      </c>
      <c r="AC8" s="94">
        <v>19</v>
      </c>
      <c r="AD8" s="93">
        <v>19</v>
      </c>
      <c r="AE8" s="187">
        <v>14</v>
      </c>
      <c r="AF8" s="187">
        <v>19</v>
      </c>
      <c r="AG8" s="313">
        <v>25</v>
      </c>
      <c r="AH8" s="221"/>
      <c r="AI8" s="145">
        <v>12.118557453642868</v>
      </c>
      <c r="AJ8" s="146">
        <v>12.232415902140673</v>
      </c>
      <c r="AK8" s="146">
        <v>12.263436790310372</v>
      </c>
      <c r="AL8" s="146">
        <v>15.153834379305065</v>
      </c>
      <c r="AM8" s="146">
        <v>13.607546002783362</v>
      </c>
      <c r="AN8" s="146">
        <v>22.776572668112799</v>
      </c>
      <c r="AO8" s="146">
        <v>23.206406275535219</v>
      </c>
      <c r="AP8" s="146">
        <v>27.271260287235759</v>
      </c>
      <c r="AQ8" s="146">
        <v>25.360595974005388</v>
      </c>
      <c r="AR8" s="147">
        <v>22.52977148374638</v>
      </c>
      <c r="AS8" s="148">
        <v>17.8</v>
      </c>
      <c r="AT8" s="148">
        <v>14.932885906040269</v>
      </c>
      <c r="AU8" s="149">
        <v>13.225180744136837</v>
      </c>
      <c r="AV8" s="149">
        <v>10.202222627072327</v>
      </c>
      <c r="AW8" s="149">
        <v>10.340289528106787</v>
      </c>
      <c r="AX8" s="149">
        <v>9.0471607314725695</v>
      </c>
      <c r="AY8" s="150">
        <v>6.2982527427874846</v>
      </c>
      <c r="AZ8" s="150">
        <v>8.7028595109821811</v>
      </c>
      <c r="BA8" s="150">
        <v>9.5773474911513645</v>
      </c>
      <c r="BB8" s="149">
        <v>9.4400343273975533</v>
      </c>
      <c r="BC8" s="151">
        <v>7.5593952483801301</v>
      </c>
      <c r="BD8" s="152">
        <v>7.3660714285714288</v>
      </c>
      <c r="BE8" s="153">
        <v>5.4908851306830657</v>
      </c>
      <c r="BF8" s="152">
        <v>7.3</v>
      </c>
      <c r="BG8" s="200">
        <f>AA8/参考表２!AA4*1000</f>
        <v>5.4200542005420056</v>
      </c>
      <c r="BH8" s="200">
        <f>AB8/参考表２!AB4*1000</f>
        <v>5.2166024041732815</v>
      </c>
      <c r="BI8" s="203">
        <f>AC8/参考表２!AC4*1000</f>
        <v>4.2496085886826211</v>
      </c>
      <c r="BJ8" s="210">
        <f>AD8/参考表２!AD4*1000</f>
        <v>4.3250625995902574</v>
      </c>
      <c r="BK8" s="210">
        <f>AE8/参考表２!AE4*1000</f>
        <v>3.2235781717706655</v>
      </c>
      <c r="BL8" s="225">
        <f>AF8/参考表２!AF4*1000</f>
        <v>4.5098504628530733</v>
      </c>
      <c r="BM8" s="320">
        <f>AG8/参考表２!AG4*1000</f>
        <v>6.1394891944990171</v>
      </c>
    </row>
    <row r="9" spans="1:65" x14ac:dyDescent="0.2">
      <c r="A9" s="241" t="s">
        <v>27</v>
      </c>
      <c r="B9" s="242"/>
      <c r="C9" s="81">
        <v>39</v>
      </c>
      <c r="D9" s="82">
        <v>39</v>
      </c>
      <c r="E9" s="82">
        <v>40</v>
      </c>
      <c r="F9" s="82">
        <v>37</v>
      </c>
      <c r="G9" s="82">
        <v>40</v>
      </c>
      <c r="H9" s="82">
        <v>55</v>
      </c>
      <c r="I9" s="82">
        <v>68</v>
      </c>
      <c r="J9" s="82">
        <v>72</v>
      </c>
      <c r="K9" s="82">
        <v>66</v>
      </c>
      <c r="L9" s="83">
        <v>72</v>
      </c>
      <c r="M9" s="83">
        <v>64</v>
      </c>
      <c r="N9" s="84">
        <v>47</v>
      </c>
      <c r="O9" s="85">
        <v>39</v>
      </c>
      <c r="P9" s="3">
        <v>36</v>
      </c>
      <c r="Q9" s="86">
        <v>30</v>
      </c>
      <c r="R9" s="85">
        <v>23</v>
      </c>
      <c r="S9" s="85">
        <v>25</v>
      </c>
      <c r="T9" s="87">
        <v>33</v>
      </c>
      <c r="U9" s="84">
        <v>36</v>
      </c>
      <c r="V9" s="85">
        <v>21</v>
      </c>
      <c r="W9" s="86">
        <v>20</v>
      </c>
      <c r="X9" s="86">
        <v>26</v>
      </c>
      <c r="Y9" s="85">
        <v>22</v>
      </c>
      <c r="Z9" s="87">
        <v>20</v>
      </c>
      <c r="AA9" s="85">
        <v>20</v>
      </c>
      <c r="AB9" s="84">
        <v>18</v>
      </c>
      <c r="AC9" s="85">
        <v>16</v>
      </c>
      <c r="AD9" s="84">
        <v>12</v>
      </c>
      <c r="AE9" s="186">
        <v>8</v>
      </c>
      <c r="AF9" s="186">
        <v>17</v>
      </c>
      <c r="AG9" s="312">
        <v>10</v>
      </c>
      <c r="AH9" s="220"/>
      <c r="AI9" s="136">
        <v>8.0545229244113994</v>
      </c>
      <c r="AJ9" s="137">
        <v>8.6149768058316774</v>
      </c>
      <c r="AK9" s="137">
        <v>8.6486486486486491</v>
      </c>
      <c r="AL9" s="137">
        <v>8.0330004342162393</v>
      </c>
      <c r="AM9" s="137">
        <v>8.8809946714031973</v>
      </c>
      <c r="AN9" s="137">
        <v>12.24671565352928</v>
      </c>
      <c r="AO9" s="137">
        <v>16.699410609037329</v>
      </c>
      <c r="AP9" s="137">
        <v>17.299375300336376</v>
      </c>
      <c r="AQ9" s="137">
        <v>16.172506738544474</v>
      </c>
      <c r="AR9" s="138">
        <v>17.799752781211371</v>
      </c>
      <c r="AS9" s="154">
        <v>16.3</v>
      </c>
      <c r="AT9" s="154">
        <v>12.179321067634101</v>
      </c>
      <c r="AU9" s="155">
        <v>10.416666666666666</v>
      </c>
      <c r="AV9" s="155">
        <v>9.5036958817317849</v>
      </c>
      <c r="AW9" s="155">
        <v>8.1146875845279958</v>
      </c>
      <c r="AX9" s="155">
        <v>6.1844581876848617</v>
      </c>
      <c r="AY9" s="156">
        <v>6.8380743982494527</v>
      </c>
      <c r="AZ9" s="156">
        <v>9.417808219178081</v>
      </c>
      <c r="BA9" s="156">
        <v>10.081209745169421</v>
      </c>
      <c r="BB9" s="155">
        <v>5.9372349448685329</v>
      </c>
      <c r="BC9" s="157">
        <v>5.7339449541284404</v>
      </c>
      <c r="BD9" s="152">
        <v>7.4626865671641793</v>
      </c>
      <c r="BE9" s="153">
        <v>6.1230169774561647</v>
      </c>
      <c r="BF9" s="152">
        <v>5.6</v>
      </c>
      <c r="BG9" s="200">
        <f>AA9/参考表２!AA5*1000</f>
        <v>5.5710306406685239</v>
      </c>
      <c r="BH9" s="200">
        <f>AB9/参考表２!AB5*1000</f>
        <v>5.1918084799538509</v>
      </c>
      <c r="BI9" s="203">
        <f>AC9/参考表２!AC5*1000</f>
        <v>5.0441361916771754</v>
      </c>
      <c r="BJ9" s="210">
        <f>AD9/参考表２!AD5*1000</f>
        <v>3.6363636363636362</v>
      </c>
      <c r="BK9" s="210">
        <f>AE9/参考表２!AE5*1000</f>
        <v>2.4031240612796636</v>
      </c>
      <c r="BL9" s="225">
        <f>AF9/参考表２!AF5*1000</f>
        <v>5.2115266707541386</v>
      </c>
      <c r="BM9" s="320">
        <f>AG9/参考表２!AG5*1000</f>
        <v>3.0469226081657528</v>
      </c>
    </row>
    <row r="10" spans="1:65" x14ac:dyDescent="0.2">
      <c r="A10" s="241" t="s">
        <v>28</v>
      </c>
      <c r="B10" s="242"/>
      <c r="C10" s="81">
        <v>5</v>
      </c>
      <c r="D10" s="82">
        <v>2</v>
      </c>
      <c r="E10" s="82">
        <v>6</v>
      </c>
      <c r="F10" s="82">
        <v>3</v>
      </c>
      <c r="G10" s="82">
        <v>5</v>
      </c>
      <c r="H10" s="82">
        <v>9</v>
      </c>
      <c r="I10" s="82">
        <v>9</v>
      </c>
      <c r="J10" s="82">
        <v>28</v>
      </c>
      <c r="K10" s="82">
        <v>32</v>
      </c>
      <c r="L10" s="83">
        <v>24</v>
      </c>
      <c r="M10" s="83">
        <v>19</v>
      </c>
      <c r="N10" s="84">
        <v>11</v>
      </c>
      <c r="O10" s="85">
        <v>20</v>
      </c>
      <c r="P10" s="3">
        <v>17</v>
      </c>
      <c r="Q10" s="86">
        <v>9</v>
      </c>
      <c r="R10" s="85">
        <v>11</v>
      </c>
      <c r="S10" s="85">
        <v>6</v>
      </c>
      <c r="T10" s="87">
        <v>14</v>
      </c>
      <c r="U10" s="84">
        <v>6</v>
      </c>
      <c r="V10" s="85">
        <v>8</v>
      </c>
      <c r="W10" s="86">
        <v>7</v>
      </c>
      <c r="X10" s="86">
        <v>4</v>
      </c>
      <c r="Y10" s="85">
        <v>7</v>
      </c>
      <c r="Z10" s="87">
        <v>7</v>
      </c>
      <c r="AA10" s="85">
        <v>10</v>
      </c>
      <c r="AB10" s="84">
        <v>6</v>
      </c>
      <c r="AC10" s="85">
        <v>3</v>
      </c>
      <c r="AD10" s="84">
        <v>4</v>
      </c>
      <c r="AE10" s="186">
        <v>7</v>
      </c>
      <c r="AF10" s="186">
        <v>2</v>
      </c>
      <c r="AG10" s="312">
        <v>4</v>
      </c>
      <c r="AH10" s="220"/>
      <c r="AI10" s="136">
        <v>2.512562814070352</v>
      </c>
      <c r="AJ10" s="137">
        <v>1.0683760683760686</v>
      </c>
      <c r="AK10" s="137">
        <v>3.183023872679045</v>
      </c>
      <c r="AL10" s="137">
        <v>1.6242555495397943</v>
      </c>
      <c r="AM10" s="137">
        <v>2.7085590465872156</v>
      </c>
      <c r="AN10" s="137">
        <v>4.9450549450549453</v>
      </c>
      <c r="AO10" s="137">
        <v>5.3571428571428568</v>
      </c>
      <c r="AP10" s="137">
        <v>16.231884057971016</v>
      </c>
      <c r="AQ10" s="137">
        <v>18.306636155606409</v>
      </c>
      <c r="AR10" s="138">
        <v>14.687882496940025</v>
      </c>
      <c r="AS10" s="154">
        <v>12.3</v>
      </c>
      <c r="AT10" s="154">
        <v>7.697690692792162</v>
      </c>
      <c r="AU10" s="155">
        <v>14.587892049598834</v>
      </c>
      <c r="AV10" s="155">
        <v>12.947448591012947</v>
      </c>
      <c r="AW10" s="155">
        <v>7.042253521126761</v>
      </c>
      <c r="AX10" s="155">
        <v>8.7232355273592397</v>
      </c>
      <c r="AY10" s="156">
        <v>4.7355958958168909</v>
      </c>
      <c r="AZ10" s="156">
        <v>11.164274322169058</v>
      </c>
      <c r="BA10" s="155">
        <v>4.9019607843137258</v>
      </c>
      <c r="BB10" s="155">
        <v>6.7854113655640376</v>
      </c>
      <c r="BC10" s="157">
        <v>6.2444246208742191</v>
      </c>
      <c r="BD10" s="152">
        <v>3.7313432835820897</v>
      </c>
      <c r="BE10" s="153">
        <v>6.4635272391505074</v>
      </c>
      <c r="BF10" s="152">
        <v>6.4</v>
      </c>
      <c r="BG10" s="200">
        <f>AA10/参考表２!AA6*1000</f>
        <v>9.3196644920782852</v>
      </c>
      <c r="BH10" s="200">
        <f>AB10/参考表２!AB6*1000</f>
        <v>5.7306590257879657</v>
      </c>
      <c r="BI10" s="203">
        <f>AC10/参考表２!AC6*1000</f>
        <v>2.8901734104046239</v>
      </c>
      <c r="BJ10" s="210">
        <f>AD10/参考表２!AD6*1000</f>
        <v>3.9564787339268048</v>
      </c>
      <c r="BK10" s="200">
        <f>AE10/参考表２!AE6*1000</f>
        <v>7.056451612903226</v>
      </c>
      <c r="BL10" s="225">
        <f>AF10/参考表２!AF6*1000</f>
        <v>2.0703933747412009</v>
      </c>
      <c r="BM10" s="320">
        <f>AG10/参考表２!AG6*1000</f>
        <v>4.2553191489361701</v>
      </c>
    </row>
    <row r="11" spans="1:65" x14ac:dyDescent="0.2">
      <c r="A11" s="241" t="s">
        <v>29</v>
      </c>
      <c r="B11" s="242"/>
      <c r="C11" s="81">
        <v>6</v>
      </c>
      <c r="D11" s="82">
        <v>5</v>
      </c>
      <c r="E11" s="82">
        <v>6</v>
      </c>
      <c r="F11" s="82">
        <v>5</v>
      </c>
      <c r="G11" s="82">
        <v>11</v>
      </c>
      <c r="H11" s="82">
        <v>11</v>
      </c>
      <c r="I11" s="82">
        <v>13</v>
      </c>
      <c r="J11" s="82">
        <v>14</v>
      </c>
      <c r="K11" s="82">
        <v>24</v>
      </c>
      <c r="L11" s="83">
        <v>25</v>
      </c>
      <c r="M11" s="83">
        <v>25</v>
      </c>
      <c r="N11" s="84">
        <v>15</v>
      </c>
      <c r="O11" s="85">
        <v>8</v>
      </c>
      <c r="P11" s="3">
        <v>4</v>
      </c>
      <c r="Q11" s="86">
        <v>6</v>
      </c>
      <c r="R11" s="85">
        <v>6</v>
      </c>
      <c r="S11" s="85">
        <v>3</v>
      </c>
      <c r="T11" s="87">
        <v>5</v>
      </c>
      <c r="U11" s="84">
        <v>10</v>
      </c>
      <c r="V11" s="85">
        <v>5</v>
      </c>
      <c r="W11" s="86">
        <v>5</v>
      </c>
      <c r="X11" s="86">
        <v>8</v>
      </c>
      <c r="Y11" s="85">
        <v>3</v>
      </c>
      <c r="Z11" s="87">
        <v>6</v>
      </c>
      <c r="AA11" s="85">
        <v>2</v>
      </c>
      <c r="AB11" s="84">
        <v>5</v>
      </c>
      <c r="AC11" s="85">
        <v>4</v>
      </c>
      <c r="AD11" s="84">
        <v>0</v>
      </c>
      <c r="AE11" s="186">
        <v>0</v>
      </c>
      <c r="AF11" s="186">
        <v>3</v>
      </c>
      <c r="AG11" s="312">
        <v>0</v>
      </c>
      <c r="AH11" s="220"/>
      <c r="AI11" s="136">
        <v>4.8465266558966071</v>
      </c>
      <c r="AJ11" s="137">
        <v>4.4365572315882877</v>
      </c>
      <c r="AK11" s="137">
        <v>5.2264808362369344</v>
      </c>
      <c r="AL11" s="137">
        <v>4.2955326460481107</v>
      </c>
      <c r="AM11" s="137">
        <v>9.8126672613737735</v>
      </c>
      <c r="AN11" s="137">
        <v>9.7777777777777768</v>
      </c>
      <c r="AO11" s="137">
        <v>13.224821973550355</v>
      </c>
      <c r="AP11" s="137">
        <v>13.435700575815739</v>
      </c>
      <c r="AQ11" s="137">
        <v>22.900763358778626</v>
      </c>
      <c r="AR11" s="138">
        <v>24.65483234714004</v>
      </c>
      <c r="AS11" s="154">
        <v>25.3</v>
      </c>
      <c r="AT11" s="154">
        <v>16.042780748663102</v>
      </c>
      <c r="AU11" s="155">
        <v>8.8397790055248624</v>
      </c>
      <c r="AV11" s="155">
        <v>4.4593088071348941</v>
      </c>
      <c r="AW11" s="155">
        <v>6.5359477124183005</v>
      </c>
      <c r="AX11" s="155">
        <v>6.6964285714285712</v>
      </c>
      <c r="AY11" s="156">
        <v>3.3482142857142856</v>
      </c>
      <c r="AZ11" s="156">
        <v>5.8548009367681502</v>
      </c>
      <c r="BA11" s="155">
        <v>11.273957158962796</v>
      </c>
      <c r="BB11" s="155">
        <v>5.7471264367816088</v>
      </c>
      <c r="BC11" s="157">
        <v>5.9101654846335698</v>
      </c>
      <c r="BD11" s="152">
        <v>9.7799511002444994</v>
      </c>
      <c r="BE11" s="153">
        <v>3.870967741935484</v>
      </c>
      <c r="BF11" s="152">
        <v>7.6</v>
      </c>
      <c r="BG11" s="200">
        <f>AA11/参考表２!AA7*1000</f>
        <v>2.5348542458808616</v>
      </c>
      <c r="BH11" s="200">
        <f>AB11/参考表２!AB7*1000</f>
        <v>6.4935064935064943</v>
      </c>
      <c r="BI11" s="203">
        <f>AC11/参考表２!AC7*1000</f>
        <v>6.3897763578274756</v>
      </c>
      <c r="BJ11" s="210">
        <f>AD11/参考表２!AD7*1000</f>
        <v>0</v>
      </c>
      <c r="BK11" s="200">
        <f>AE11/参考表２!AE7*1000</f>
        <v>0</v>
      </c>
      <c r="BL11" s="225">
        <f>AF11/参考表２!AF7*1000</f>
        <v>4.6082949308755756</v>
      </c>
      <c r="BM11" s="320">
        <f>AG11/参考表２!AG7*1000</f>
        <v>0</v>
      </c>
    </row>
    <row r="12" spans="1:65" x14ac:dyDescent="0.2">
      <c r="A12" s="241" t="s">
        <v>30</v>
      </c>
      <c r="B12" s="242"/>
      <c r="C12" s="81">
        <v>6</v>
      </c>
      <c r="D12" s="82">
        <v>7</v>
      </c>
      <c r="E12" s="82">
        <v>7</v>
      </c>
      <c r="F12" s="82">
        <v>11</v>
      </c>
      <c r="G12" s="82">
        <v>7</v>
      </c>
      <c r="H12" s="82">
        <v>15</v>
      </c>
      <c r="I12" s="82">
        <v>13</v>
      </c>
      <c r="J12" s="82">
        <v>11</v>
      </c>
      <c r="K12" s="82">
        <v>12</v>
      </c>
      <c r="L12" s="83">
        <v>13</v>
      </c>
      <c r="M12" s="83">
        <v>8</v>
      </c>
      <c r="N12" s="84">
        <v>0</v>
      </c>
      <c r="O12" s="85">
        <v>2</v>
      </c>
      <c r="P12" s="3">
        <v>6</v>
      </c>
      <c r="Q12" s="86">
        <v>7</v>
      </c>
      <c r="R12" s="85">
        <v>3</v>
      </c>
      <c r="S12" s="85">
        <v>4</v>
      </c>
      <c r="T12" s="87">
        <v>5</v>
      </c>
      <c r="U12" s="84">
        <v>2</v>
      </c>
      <c r="V12" s="85">
        <v>1</v>
      </c>
      <c r="W12" s="86">
        <v>1</v>
      </c>
      <c r="X12" s="86">
        <v>0</v>
      </c>
      <c r="Y12" s="85">
        <v>1</v>
      </c>
      <c r="Z12" s="87">
        <v>0</v>
      </c>
      <c r="AA12" s="85">
        <v>0</v>
      </c>
      <c r="AB12" s="87">
        <v>0</v>
      </c>
      <c r="AC12" s="85">
        <v>0</v>
      </c>
      <c r="AD12" s="84">
        <v>0</v>
      </c>
      <c r="AE12" s="186">
        <v>2</v>
      </c>
      <c r="AF12" s="186">
        <v>2</v>
      </c>
      <c r="AG12" s="312">
        <v>0</v>
      </c>
      <c r="AH12" s="220"/>
      <c r="AI12" s="136">
        <v>11.904761904761903</v>
      </c>
      <c r="AJ12" s="137">
        <v>14.861995753715499</v>
      </c>
      <c r="AK12" s="137">
        <v>13.698630136986301</v>
      </c>
      <c r="AL12" s="137">
        <v>21.032504780114724</v>
      </c>
      <c r="AM12" s="137">
        <v>13.972055888223553</v>
      </c>
      <c r="AN12" s="137">
        <v>29.469548133595286</v>
      </c>
      <c r="AO12" s="137">
        <v>30.162412993039442</v>
      </c>
      <c r="AP12" s="137">
        <v>23.965141612200433</v>
      </c>
      <c r="AQ12" s="137">
        <v>26.607538802660756</v>
      </c>
      <c r="AR12" s="138">
        <v>29.885057471264368</v>
      </c>
      <c r="AS12" s="154">
        <v>19.7</v>
      </c>
      <c r="AT12" s="154">
        <v>12.562814070351759</v>
      </c>
      <c r="AU12" s="155">
        <v>5.6657223796034</v>
      </c>
      <c r="AV12" s="155">
        <v>16.042780748663102</v>
      </c>
      <c r="AW12" s="155">
        <v>19.230769230769234</v>
      </c>
      <c r="AX12" s="155">
        <v>8.4745762711864412</v>
      </c>
      <c r="AY12" s="156">
        <v>12.269938650306749</v>
      </c>
      <c r="AZ12" s="156">
        <v>15.923566878980891</v>
      </c>
      <c r="BA12" s="156">
        <v>6.7796610169491522</v>
      </c>
      <c r="BB12" s="155">
        <v>3.5335689045936394</v>
      </c>
      <c r="BC12" s="157">
        <v>3.6231884057971016</v>
      </c>
      <c r="BD12" s="152">
        <v>0</v>
      </c>
      <c r="BE12" s="153">
        <v>4.545454545454545</v>
      </c>
      <c r="BF12" s="152">
        <v>0</v>
      </c>
      <c r="BG12" s="200">
        <f>AA12/参考表２!AA8*1000</f>
        <v>0</v>
      </c>
      <c r="BH12" s="200">
        <f>AB12/参考表２!AB8*1000</f>
        <v>0</v>
      </c>
      <c r="BI12" s="203">
        <f>AC12/参考表２!AC8*1000</f>
        <v>0</v>
      </c>
      <c r="BJ12" s="210">
        <f>AD12/参考表２!AD8*1000</f>
        <v>0</v>
      </c>
      <c r="BK12" s="210">
        <f>AE12/参考表２!AE8*1000</f>
        <v>8.5470085470085486</v>
      </c>
      <c r="BL12" s="225">
        <f>AF12/参考表２!AF8*1000</f>
        <v>9.5693779904306222</v>
      </c>
      <c r="BM12" s="320">
        <f>AG12/参考表２!AG8*1000</f>
        <v>0</v>
      </c>
    </row>
    <row r="13" spans="1:65" x14ac:dyDescent="0.2">
      <c r="A13" s="241" t="s">
        <v>32</v>
      </c>
      <c r="B13" s="242"/>
      <c r="C13" s="81">
        <v>11</v>
      </c>
      <c r="D13" s="82">
        <v>10</v>
      </c>
      <c r="E13" s="82">
        <v>15</v>
      </c>
      <c r="F13" s="82">
        <v>16</v>
      </c>
      <c r="G13" s="82">
        <v>9</v>
      </c>
      <c r="H13" s="82">
        <v>21</v>
      </c>
      <c r="I13" s="82">
        <v>21</v>
      </c>
      <c r="J13" s="82">
        <v>23</v>
      </c>
      <c r="K13" s="82">
        <v>22</v>
      </c>
      <c r="L13" s="83">
        <v>13</v>
      </c>
      <c r="M13" s="83">
        <v>14</v>
      </c>
      <c r="N13" s="84">
        <v>8</v>
      </c>
      <c r="O13" s="85">
        <v>9</v>
      </c>
      <c r="P13" s="3">
        <v>8</v>
      </c>
      <c r="Q13" s="86">
        <v>6</v>
      </c>
      <c r="R13" s="85">
        <v>4</v>
      </c>
      <c r="S13" s="85">
        <v>2</v>
      </c>
      <c r="T13" s="87">
        <v>1</v>
      </c>
      <c r="U13" s="84">
        <v>3</v>
      </c>
      <c r="V13" s="85">
        <v>2</v>
      </c>
      <c r="W13" s="86">
        <v>2</v>
      </c>
      <c r="X13" s="86">
        <v>7</v>
      </c>
      <c r="Y13" s="85">
        <v>3</v>
      </c>
      <c r="Z13" s="87">
        <v>2</v>
      </c>
      <c r="AA13" s="85">
        <v>6</v>
      </c>
      <c r="AB13" s="84">
        <v>2</v>
      </c>
      <c r="AC13" s="85">
        <v>0</v>
      </c>
      <c r="AD13" s="84">
        <v>2</v>
      </c>
      <c r="AE13" s="186">
        <v>0</v>
      </c>
      <c r="AF13" s="186">
        <v>2</v>
      </c>
      <c r="AG13" s="312">
        <v>4</v>
      </c>
      <c r="AH13" s="220"/>
      <c r="AI13" s="136">
        <v>9.5238095238095255</v>
      </c>
      <c r="AJ13" s="137">
        <v>9.2592592592592595</v>
      </c>
      <c r="AK13" s="137">
        <v>13.45291479820628</v>
      </c>
      <c r="AL13" s="137">
        <v>13.377926421404682</v>
      </c>
      <c r="AM13" s="137">
        <v>7.3891625615763541</v>
      </c>
      <c r="AN13" s="137">
        <v>17.32673267326733</v>
      </c>
      <c r="AO13" s="137">
        <v>20.408163265306122</v>
      </c>
      <c r="AP13" s="137">
        <v>20.664869721473494</v>
      </c>
      <c r="AQ13" s="137">
        <v>19.18047079337402</v>
      </c>
      <c r="AR13" s="138">
        <v>12.037037037037036</v>
      </c>
      <c r="AS13" s="154">
        <v>13.7</v>
      </c>
      <c r="AT13" s="154">
        <v>8.0402010050251267</v>
      </c>
      <c r="AU13" s="155">
        <v>10.033444816053512</v>
      </c>
      <c r="AV13" s="155">
        <v>8.9585666293393054</v>
      </c>
      <c r="AW13" s="155">
        <v>6.9848661233993017</v>
      </c>
      <c r="AX13" s="155">
        <v>4.9443757725587139</v>
      </c>
      <c r="AY13" s="156">
        <v>2.5940337224383918</v>
      </c>
      <c r="AZ13" s="156">
        <v>1.4084507042253522</v>
      </c>
      <c r="BA13" s="156">
        <v>4.2313117066290555</v>
      </c>
      <c r="BB13" s="155">
        <v>2.9761904761904758</v>
      </c>
      <c r="BC13" s="157">
        <v>3.2414910858995136</v>
      </c>
      <c r="BD13" s="152">
        <v>11.075949367088608</v>
      </c>
      <c r="BE13" s="153">
        <v>5.2264808362369344</v>
      </c>
      <c r="BF13" s="152">
        <v>3.4</v>
      </c>
      <c r="BG13" s="200">
        <f>AA13/参考表２!AA10*1000</f>
        <v>10.849909584086799</v>
      </c>
      <c r="BH13" s="200">
        <f>AB13/参考表２!AB10*1000</f>
        <v>3.6231884057971016</v>
      </c>
      <c r="BI13" s="203">
        <f>AC13/参考表２!AC10*1000</f>
        <v>0</v>
      </c>
      <c r="BJ13" s="210">
        <f>AD13/参考表２!AD10*1000</f>
        <v>4.0983606557377055</v>
      </c>
      <c r="BK13" s="210">
        <f>AE13/参考表２!AE10*1000</f>
        <v>0</v>
      </c>
      <c r="BL13" s="225">
        <f>AF13/参考表２!AF10*1000</f>
        <v>4.0241448692152924</v>
      </c>
      <c r="BM13" s="320">
        <f>AG13/参考表２!AG10*1000</f>
        <v>8.6021505376344081</v>
      </c>
    </row>
    <row r="14" spans="1:65" x14ac:dyDescent="0.2">
      <c r="A14" s="241" t="s">
        <v>36</v>
      </c>
      <c r="B14" s="242"/>
      <c r="C14" s="81">
        <v>7</v>
      </c>
      <c r="D14" s="82">
        <v>7</v>
      </c>
      <c r="E14" s="82">
        <v>10</v>
      </c>
      <c r="F14" s="82">
        <v>2</v>
      </c>
      <c r="G14" s="82">
        <v>4</v>
      </c>
      <c r="H14" s="82">
        <v>14</v>
      </c>
      <c r="I14" s="82">
        <v>8</v>
      </c>
      <c r="J14" s="82">
        <v>16</v>
      </c>
      <c r="K14" s="82">
        <v>32</v>
      </c>
      <c r="L14" s="83">
        <v>23</v>
      </c>
      <c r="M14" s="83">
        <v>14</v>
      </c>
      <c r="N14" s="84">
        <v>11</v>
      </c>
      <c r="O14" s="85">
        <v>10</v>
      </c>
      <c r="P14" s="3">
        <v>17</v>
      </c>
      <c r="Q14" s="86">
        <v>6</v>
      </c>
      <c r="R14" s="85">
        <v>10</v>
      </c>
      <c r="S14" s="85">
        <v>15</v>
      </c>
      <c r="T14" s="87">
        <v>13</v>
      </c>
      <c r="U14" s="84">
        <v>19</v>
      </c>
      <c r="V14" s="85">
        <v>10</v>
      </c>
      <c r="W14" s="86">
        <v>9</v>
      </c>
      <c r="X14" s="86">
        <v>10</v>
      </c>
      <c r="Y14" s="85">
        <v>5</v>
      </c>
      <c r="Z14" s="87">
        <v>7</v>
      </c>
      <c r="AA14" s="85">
        <v>5</v>
      </c>
      <c r="AB14" s="84">
        <v>9</v>
      </c>
      <c r="AC14" s="85">
        <v>5</v>
      </c>
      <c r="AD14" s="84">
        <v>3</v>
      </c>
      <c r="AE14" s="186">
        <v>0</v>
      </c>
      <c r="AF14" s="186">
        <v>2</v>
      </c>
      <c r="AG14" s="312">
        <v>8</v>
      </c>
      <c r="AH14" s="220"/>
      <c r="AI14" s="136">
        <v>3.2710280373831777</v>
      </c>
      <c r="AJ14" s="137">
        <v>3.6515388628064684</v>
      </c>
      <c r="AK14" s="137">
        <v>5.0864699898270604</v>
      </c>
      <c r="AL14" s="137">
        <v>0.9886307464162134</v>
      </c>
      <c r="AM14" s="137">
        <v>1.9900497512437809</v>
      </c>
      <c r="AN14" s="137">
        <v>7.0457976849521895</v>
      </c>
      <c r="AO14" s="137">
        <v>4.4052863436123353</v>
      </c>
      <c r="AP14" s="137">
        <v>8.1135902636916839</v>
      </c>
      <c r="AQ14" s="137">
        <v>15.896671634376553</v>
      </c>
      <c r="AR14" s="138">
        <v>11.84956208140134</v>
      </c>
      <c r="AS14" s="154">
        <v>7.6</v>
      </c>
      <c r="AT14" s="154">
        <v>6.2893081761006293</v>
      </c>
      <c r="AU14" s="155">
        <v>6.3572790845518119</v>
      </c>
      <c r="AV14" s="155">
        <v>10.752688172043012</v>
      </c>
      <c r="AW14" s="155">
        <v>3.9395929087327639</v>
      </c>
      <c r="AX14" s="155">
        <v>6.5019505851755524</v>
      </c>
      <c r="AY14" s="156">
        <v>10.224948875255624</v>
      </c>
      <c r="AZ14" s="156">
        <v>9.6510764662212321</v>
      </c>
      <c r="BA14" s="156">
        <v>14.084507042253522</v>
      </c>
      <c r="BB14" s="155">
        <v>7.4460163812360394</v>
      </c>
      <c r="BC14" s="157">
        <v>6.987577639751553</v>
      </c>
      <c r="BD14" s="152">
        <v>7.704160246533128</v>
      </c>
      <c r="BE14" s="153">
        <v>4.166666666666667</v>
      </c>
      <c r="BF14" s="152">
        <v>5.5</v>
      </c>
      <c r="BG14" s="200">
        <f>AA14/参考表２!AA14*1000</f>
        <v>3.9339103068450041</v>
      </c>
      <c r="BH14" s="200">
        <f>AB14/参考表２!AB14*1000</f>
        <v>7.0699135899450116</v>
      </c>
      <c r="BI14" s="203">
        <f>AC14/参考表２!AC14*1000</f>
        <v>4.4883303411131061</v>
      </c>
      <c r="BJ14" s="210">
        <f>AD14/参考表２!AD14*1000</f>
        <v>2.5706940874035986</v>
      </c>
      <c r="BK14" s="210">
        <f>AE14/参考表２!AE14*1000</f>
        <v>0</v>
      </c>
      <c r="BL14" s="225">
        <f>AF14/参考表２!AF14*1000</f>
        <v>1.7050298380221653</v>
      </c>
      <c r="BM14" s="320">
        <f>AG14/参考表２!AG14*1000</f>
        <v>7.042253521126761</v>
      </c>
    </row>
    <row r="15" spans="1:65" x14ac:dyDescent="0.2">
      <c r="A15" s="241" t="s">
        <v>41</v>
      </c>
      <c r="B15" s="242"/>
      <c r="C15" s="81">
        <v>8</v>
      </c>
      <c r="D15" s="82">
        <v>10</v>
      </c>
      <c r="E15" s="82">
        <v>13</v>
      </c>
      <c r="F15" s="82">
        <v>12</v>
      </c>
      <c r="G15" s="82">
        <v>7</v>
      </c>
      <c r="H15" s="82">
        <v>15</v>
      </c>
      <c r="I15" s="82">
        <v>22</v>
      </c>
      <c r="J15" s="82">
        <v>19</v>
      </c>
      <c r="K15" s="82">
        <v>20</v>
      </c>
      <c r="L15" s="83">
        <v>16</v>
      </c>
      <c r="M15" s="83">
        <v>10</v>
      </c>
      <c r="N15" s="84">
        <v>16</v>
      </c>
      <c r="O15" s="85">
        <v>6</v>
      </c>
      <c r="P15" s="3">
        <v>5</v>
      </c>
      <c r="Q15" s="86">
        <v>11</v>
      </c>
      <c r="R15" s="85">
        <v>8</v>
      </c>
      <c r="S15" s="85">
        <v>7</v>
      </c>
      <c r="T15" s="87">
        <v>8</v>
      </c>
      <c r="U15" s="84">
        <v>6</v>
      </c>
      <c r="V15" s="85">
        <v>5</v>
      </c>
      <c r="W15" s="86">
        <v>7</v>
      </c>
      <c r="X15" s="86">
        <v>2</v>
      </c>
      <c r="Y15" s="85">
        <v>0</v>
      </c>
      <c r="Z15" s="87">
        <v>3</v>
      </c>
      <c r="AA15" s="85">
        <v>1</v>
      </c>
      <c r="AB15" s="84">
        <v>2</v>
      </c>
      <c r="AC15" s="85">
        <v>2</v>
      </c>
      <c r="AD15" s="84">
        <v>0</v>
      </c>
      <c r="AE15" s="186">
        <v>1</v>
      </c>
      <c r="AF15" s="186">
        <v>3</v>
      </c>
      <c r="AG15" s="312">
        <v>4</v>
      </c>
      <c r="AH15" s="220"/>
      <c r="AI15" s="136">
        <v>4.833836858006042</v>
      </c>
      <c r="AJ15" s="137">
        <v>6.6979236436704621</v>
      </c>
      <c r="AK15" s="137">
        <v>8.2961072112316518</v>
      </c>
      <c r="AL15" s="137">
        <v>7.5566750629722916</v>
      </c>
      <c r="AM15" s="137">
        <v>4.5395590142671862</v>
      </c>
      <c r="AN15" s="137">
        <v>9.9800399201596814</v>
      </c>
      <c r="AO15" s="137">
        <v>16.64145234493192</v>
      </c>
      <c r="AP15" s="137">
        <v>13.590844062947067</v>
      </c>
      <c r="AQ15" s="137">
        <v>14.074595355383533</v>
      </c>
      <c r="AR15" s="138">
        <v>11.730205278592376</v>
      </c>
      <c r="AS15" s="154">
        <v>7.6</v>
      </c>
      <c r="AT15" s="154">
        <v>12.810248198558845</v>
      </c>
      <c r="AU15" s="155">
        <v>5.28169014084507</v>
      </c>
      <c r="AV15" s="155">
        <v>4.5537340619307836</v>
      </c>
      <c r="AW15" s="155">
        <v>10.763209393346379</v>
      </c>
      <c r="AX15" s="155">
        <v>7.928642220019821</v>
      </c>
      <c r="AY15" s="156">
        <v>7.042253521126761</v>
      </c>
      <c r="AZ15" s="156">
        <v>8.4477296726504747</v>
      </c>
      <c r="BA15" s="156">
        <v>6.0544904137235109</v>
      </c>
      <c r="BB15" s="155">
        <v>5.1493305870236874</v>
      </c>
      <c r="BC15" s="157">
        <v>7.4152542372881358</v>
      </c>
      <c r="BD15" s="152">
        <v>2.1953896816684964</v>
      </c>
      <c r="BE15" s="153">
        <v>0</v>
      </c>
      <c r="BF15" s="152">
        <v>3.4</v>
      </c>
      <c r="BG15" s="200">
        <f>AA15/参考表２!AA19*1000</f>
        <v>1.1454753722794961</v>
      </c>
      <c r="BH15" s="200">
        <f>AB15/参考表２!AB19*1000</f>
        <v>2.2753128555176336</v>
      </c>
      <c r="BI15" s="203">
        <f>AC15/参考表２!AC19*1000</f>
        <v>2.4752475247524752</v>
      </c>
      <c r="BJ15" s="210">
        <f>AD15/参考表２!AD19*1000</f>
        <v>0</v>
      </c>
      <c r="BK15" s="210">
        <f>AE15/参考表２!AE19*1000</f>
        <v>1.1834319526627219</v>
      </c>
      <c r="BL15" s="225">
        <f>AF15/参考表２!AF19*1000</f>
        <v>3.6144578313253013</v>
      </c>
      <c r="BM15" s="320">
        <f>AG15/参考表２!AG19*1000</f>
        <v>4.9689440993788825</v>
      </c>
    </row>
    <row r="16" spans="1:65" x14ac:dyDescent="0.2">
      <c r="A16" s="241" t="s">
        <v>46</v>
      </c>
      <c r="B16" s="242"/>
      <c r="C16" s="97">
        <v>2</v>
      </c>
      <c r="D16" s="98">
        <v>0</v>
      </c>
      <c r="E16" s="98">
        <v>3</v>
      </c>
      <c r="F16" s="98">
        <v>3</v>
      </c>
      <c r="G16" s="98">
        <v>1</v>
      </c>
      <c r="H16" s="98">
        <v>4</v>
      </c>
      <c r="I16" s="98">
        <v>4</v>
      </c>
      <c r="J16" s="98">
        <v>2</v>
      </c>
      <c r="K16" s="98">
        <v>4</v>
      </c>
      <c r="L16" s="99">
        <v>4</v>
      </c>
      <c r="M16" s="98">
        <v>3</v>
      </c>
      <c r="N16" s="100">
        <v>2</v>
      </c>
      <c r="O16" s="101">
        <v>3</v>
      </c>
      <c r="P16" s="102">
        <v>1</v>
      </c>
      <c r="Q16" s="103">
        <v>2</v>
      </c>
      <c r="R16" s="101">
        <v>1</v>
      </c>
      <c r="S16" s="101">
        <v>3</v>
      </c>
      <c r="T16" s="104">
        <v>2</v>
      </c>
      <c r="U16" s="100">
        <v>2</v>
      </c>
      <c r="V16" s="101">
        <v>1</v>
      </c>
      <c r="W16" s="103">
        <v>1</v>
      </c>
      <c r="X16" s="103">
        <v>1</v>
      </c>
      <c r="Y16" s="101">
        <v>0</v>
      </c>
      <c r="Z16" s="104">
        <v>0</v>
      </c>
      <c r="AA16" s="101">
        <v>0</v>
      </c>
      <c r="AB16" s="87">
        <v>0</v>
      </c>
      <c r="AC16" s="85">
        <v>0</v>
      </c>
      <c r="AD16" s="84">
        <v>1</v>
      </c>
      <c r="AE16" s="186">
        <v>1</v>
      </c>
      <c r="AF16" s="186">
        <v>0</v>
      </c>
      <c r="AG16" s="314">
        <v>0</v>
      </c>
      <c r="AH16" s="224"/>
      <c r="AI16" s="158">
        <v>4.9382716049382713</v>
      </c>
      <c r="AJ16" s="159">
        <v>0</v>
      </c>
      <c r="AK16" s="159">
        <v>8.0213903743315509</v>
      </c>
      <c r="AL16" s="159">
        <v>7.4257425742574252</v>
      </c>
      <c r="AM16" s="159">
        <v>2.4038461538461542</v>
      </c>
      <c r="AN16" s="159">
        <v>9.5011876484560567</v>
      </c>
      <c r="AO16" s="159">
        <v>11.976047904191617</v>
      </c>
      <c r="AP16" s="159">
        <v>5.4054054054054053</v>
      </c>
      <c r="AQ16" s="159">
        <v>10.810810810810811</v>
      </c>
      <c r="AR16" s="160">
        <v>11.235955056179774</v>
      </c>
      <c r="AS16" s="139">
        <v>8.9</v>
      </c>
      <c r="AT16" s="139">
        <v>6.309148264984227</v>
      </c>
      <c r="AU16" s="161">
        <v>11.320754716981131</v>
      </c>
      <c r="AV16" s="161">
        <v>3.4602076124567476</v>
      </c>
      <c r="AW16" s="161">
        <v>7.2727272727272725</v>
      </c>
      <c r="AX16" s="161">
        <v>3.4013605442176869</v>
      </c>
      <c r="AY16" s="162">
        <v>9.67741935483871</v>
      </c>
      <c r="AZ16" s="162">
        <v>7.5471698113207548</v>
      </c>
      <c r="BA16" s="161">
        <v>7.3800738007380069</v>
      </c>
      <c r="BB16" s="161">
        <v>4.0160642570281118</v>
      </c>
      <c r="BC16" s="163">
        <v>4.4444444444444446</v>
      </c>
      <c r="BD16" s="164">
        <v>5</v>
      </c>
      <c r="BE16" s="165">
        <v>0</v>
      </c>
      <c r="BF16" s="189">
        <v>0</v>
      </c>
      <c r="BG16" s="200">
        <f>AA16/参考表２!AA24*1000</f>
        <v>0</v>
      </c>
      <c r="BH16" s="200">
        <f>AB16/参考表２!AB24*1000</f>
        <v>0</v>
      </c>
      <c r="BI16" s="206">
        <f>AC16/参考表２!AC24*1000</f>
        <v>0</v>
      </c>
      <c r="BJ16" s="211">
        <f>AD16/参考表２!AD24*1000</f>
        <v>6.5359477124183005</v>
      </c>
      <c r="BK16" s="211">
        <f>AE16/参考表２!AE24*1000</f>
        <v>6.7114093959731544</v>
      </c>
      <c r="BL16" s="226">
        <f>AF16/参考表２!AF24*1000</f>
        <v>0</v>
      </c>
      <c r="BM16" s="321">
        <f>AG16/参考表２!AG24*1000</f>
        <v>0</v>
      </c>
    </row>
    <row r="17" spans="1:65" x14ac:dyDescent="0.2">
      <c r="A17" s="270" t="s">
        <v>50</v>
      </c>
      <c r="B17" s="105" t="s">
        <v>51</v>
      </c>
      <c r="C17" s="81">
        <v>100</v>
      </c>
      <c r="D17" s="82">
        <v>97</v>
      </c>
      <c r="E17" s="82">
        <v>103</v>
      </c>
      <c r="F17" s="82">
        <v>126</v>
      </c>
      <c r="G17" s="82">
        <v>104</v>
      </c>
      <c r="H17" s="82">
        <v>183</v>
      </c>
      <c r="I17" s="82">
        <v>176</v>
      </c>
      <c r="J17" s="82">
        <v>203</v>
      </c>
      <c r="K17" s="82">
        <v>194</v>
      </c>
      <c r="L17" s="83">
        <v>166</v>
      </c>
      <c r="M17" s="83">
        <v>130</v>
      </c>
      <c r="N17" s="84">
        <v>97</v>
      </c>
      <c r="O17" s="85">
        <v>86</v>
      </c>
      <c r="P17" s="3">
        <v>70</v>
      </c>
      <c r="Q17" s="86">
        <v>68</v>
      </c>
      <c r="R17" s="85">
        <v>54</v>
      </c>
      <c r="S17" s="85">
        <v>37</v>
      </c>
      <c r="T17" s="87">
        <v>48</v>
      </c>
      <c r="U17" s="84">
        <v>51</v>
      </c>
      <c r="V17" s="85">
        <v>47</v>
      </c>
      <c r="W17" s="86">
        <v>38</v>
      </c>
      <c r="X17" s="86">
        <v>40</v>
      </c>
      <c r="Y17" s="85">
        <v>29</v>
      </c>
      <c r="Z17" s="87">
        <v>35</v>
      </c>
      <c r="AA17" s="85">
        <v>30</v>
      </c>
      <c r="AB17" s="93">
        <v>25</v>
      </c>
      <c r="AC17" s="94">
        <v>19</v>
      </c>
      <c r="AD17" s="93">
        <v>21</v>
      </c>
      <c r="AE17" s="187">
        <v>16</v>
      </c>
      <c r="AF17" s="187">
        <v>23</v>
      </c>
      <c r="AG17" s="312">
        <f>AG8+AG12+AG13</f>
        <v>29</v>
      </c>
      <c r="AH17" s="220"/>
      <c r="AI17" s="136">
        <v>11.753643629525154</v>
      </c>
      <c r="AJ17" s="137">
        <v>11.988629341243357</v>
      </c>
      <c r="AK17" s="137">
        <v>12.513667841088568</v>
      </c>
      <c r="AL17" s="137">
        <v>15.269025690741637</v>
      </c>
      <c r="AM17" s="137">
        <v>12.704617639872955</v>
      </c>
      <c r="AN17" s="137">
        <v>22.38532110091743</v>
      </c>
      <c r="AO17" s="137">
        <v>23.222060957910013</v>
      </c>
      <c r="AP17" s="137">
        <v>26.129488994722617</v>
      </c>
      <c r="AQ17" s="137">
        <v>24.535221955229545</v>
      </c>
      <c r="AR17" s="138">
        <v>21.477552076594645</v>
      </c>
      <c r="AS17" s="154">
        <v>17.399999999999999</v>
      </c>
      <c r="AT17" s="154">
        <v>13.191894464844282</v>
      </c>
      <c r="AU17" s="155">
        <v>12.425950007224388</v>
      </c>
      <c r="AV17" s="155">
        <v>10.361160449970397</v>
      </c>
      <c r="AW17" s="155">
        <v>10.394374808926933</v>
      </c>
      <c r="AX17" s="155">
        <v>8.4932368669392897</v>
      </c>
      <c r="AY17" s="156">
        <v>6.1472005316497755</v>
      </c>
      <c r="AZ17" s="156">
        <v>8.2051282051282044</v>
      </c>
      <c r="BA17" s="156">
        <v>8.7825038746340613</v>
      </c>
      <c r="BB17" s="155">
        <v>8.36894586894587</v>
      </c>
      <c r="BC17" s="157">
        <v>6.8803186673909105</v>
      </c>
      <c r="BD17" s="152">
        <v>7.4487895716945998</v>
      </c>
      <c r="BE17" s="153">
        <v>5.4236020198242008</v>
      </c>
      <c r="BF17" s="152">
        <v>6.6</v>
      </c>
      <c r="BG17" s="201">
        <f>AA17/参考表２!AA28*1000</f>
        <v>5.746025665581306</v>
      </c>
      <c r="BH17" s="201">
        <f>AB17/参考表２!AB28*1000</f>
        <v>4.8132460531382364</v>
      </c>
      <c r="BI17" s="207">
        <f>AC17/参考表２!AC28*1000</f>
        <v>3.7029818748781915</v>
      </c>
      <c r="BJ17" s="212">
        <f>AD17/参考表２!AD28*1000</f>
        <v>4.1111981205951453</v>
      </c>
      <c r="BK17" s="212">
        <f>AE17/参考表２!AE28*1000</f>
        <v>3.1620553359683794</v>
      </c>
      <c r="BL17" s="215">
        <f>AF17/参考表２!AF28*1000</f>
        <v>4.67574710306973</v>
      </c>
      <c r="BM17" s="322">
        <f>AG17/参考表２!AG28*1000</f>
        <v>6.1091215504529179</v>
      </c>
    </row>
    <row r="18" spans="1:65" x14ac:dyDescent="0.2">
      <c r="A18" s="271"/>
      <c r="B18" s="106" t="s">
        <v>52</v>
      </c>
      <c r="C18" s="81">
        <v>12</v>
      </c>
      <c r="D18" s="82">
        <v>9</v>
      </c>
      <c r="E18" s="82">
        <v>16</v>
      </c>
      <c r="F18" s="82">
        <v>5</v>
      </c>
      <c r="G18" s="82">
        <v>9</v>
      </c>
      <c r="H18" s="82">
        <v>23</v>
      </c>
      <c r="I18" s="82">
        <v>17</v>
      </c>
      <c r="J18" s="82">
        <v>44</v>
      </c>
      <c r="K18" s="82">
        <v>64</v>
      </c>
      <c r="L18" s="83">
        <v>47</v>
      </c>
      <c r="M18" s="83">
        <v>33</v>
      </c>
      <c r="N18" s="84">
        <v>22</v>
      </c>
      <c r="O18" s="85">
        <v>30</v>
      </c>
      <c r="P18" s="3">
        <v>34</v>
      </c>
      <c r="Q18" s="86">
        <v>15</v>
      </c>
      <c r="R18" s="85">
        <v>21</v>
      </c>
      <c r="S18" s="85">
        <v>21</v>
      </c>
      <c r="T18" s="87">
        <v>27</v>
      </c>
      <c r="U18" s="84">
        <v>25</v>
      </c>
      <c r="V18" s="85">
        <v>18</v>
      </c>
      <c r="W18" s="86">
        <v>16</v>
      </c>
      <c r="X18" s="86">
        <v>14</v>
      </c>
      <c r="Y18" s="85">
        <v>12</v>
      </c>
      <c r="Z18" s="87">
        <v>14</v>
      </c>
      <c r="AA18" s="85">
        <v>15</v>
      </c>
      <c r="AB18" s="84">
        <v>15</v>
      </c>
      <c r="AC18" s="85">
        <v>8</v>
      </c>
      <c r="AD18" s="84">
        <v>7</v>
      </c>
      <c r="AE18" s="186">
        <v>7</v>
      </c>
      <c r="AF18" s="186">
        <v>4</v>
      </c>
      <c r="AG18" s="312">
        <f>AG10+AG14</f>
        <v>12</v>
      </c>
      <c r="AH18" s="220"/>
      <c r="AI18" s="136">
        <v>2.9055690072639222</v>
      </c>
      <c r="AJ18" s="137">
        <v>2.3752969121140142</v>
      </c>
      <c r="AK18" s="137">
        <v>4.154764996104908</v>
      </c>
      <c r="AL18" s="137">
        <v>1.2919896640826873</v>
      </c>
      <c r="AM18" s="137">
        <v>2.3340248962655603</v>
      </c>
      <c r="AN18" s="137">
        <v>6.0415024954032042</v>
      </c>
      <c r="AO18" s="137">
        <v>4.8627002288329519</v>
      </c>
      <c r="AP18" s="137">
        <v>11.901541790641062</v>
      </c>
      <c r="AQ18" s="137">
        <v>17.016750864131883</v>
      </c>
      <c r="AR18" s="138">
        <v>13.146853146853148</v>
      </c>
      <c r="AS18" s="154">
        <v>6.5</v>
      </c>
      <c r="AT18" s="154">
        <v>6.9225928256765261</v>
      </c>
      <c r="AU18" s="155">
        <v>10.190217391304348</v>
      </c>
      <c r="AV18" s="155">
        <v>11.748445058742226</v>
      </c>
      <c r="AW18" s="155">
        <v>5.355230274901821</v>
      </c>
      <c r="AX18" s="155">
        <v>7.502679528403001</v>
      </c>
      <c r="AY18" s="156">
        <v>7.681053401609363</v>
      </c>
      <c r="AZ18" s="156">
        <v>10.380622837370241</v>
      </c>
      <c r="BA18" s="156">
        <v>9.7162844928099492</v>
      </c>
      <c r="BB18" s="155">
        <v>7.137192704203013</v>
      </c>
      <c r="BC18" s="157">
        <v>6.6417600664176009</v>
      </c>
      <c r="BD18" s="152">
        <v>5.9071729957805905</v>
      </c>
      <c r="BE18" s="153">
        <v>5.2562417871222076</v>
      </c>
      <c r="BF18" s="152">
        <v>5.9</v>
      </c>
      <c r="BG18" s="200">
        <f>AA18/参考表２!AA29*1000</f>
        <v>6.3993174061433447</v>
      </c>
      <c r="BH18" s="200">
        <f>AB18/参考表２!AB29*1000</f>
        <v>6.4655172413793105</v>
      </c>
      <c r="BI18" s="203">
        <f>AC18/参考表２!AC29*1000</f>
        <v>3.7174721189591078</v>
      </c>
      <c r="BJ18" s="210">
        <f>AD18/参考表２!AD29*1000</f>
        <v>3.2139577594123048</v>
      </c>
      <c r="BK18" s="210">
        <f>AE18/参考表２!AE29*1000</f>
        <v>3.2407407407407405</v>
      </c>
      <c r="BL18" s="216">
        <f>AF18/参考表２!AF29*1000</f>
        <v>1.8700327255726976</v>
      </c>
      <c r="BM18" s="323">
        <f>AG18/参考表２!AG29*1000</f>
        <v>5.7803468208092479</v>
      </c>
    </row>
    <row r="19" spans="1:65" ht="13.5" thickBot="1" x14ac:dyDescent="0.25">
      <c r="A19" s="271"/>
      <c r="B19" s="106" t="s">
        <v>53</v>
      </c>
      <c r="C19" s="107">
        <v>53</v>
      </c>
      <c r="D19" s="108">
        <v>54</v>
      </c>
      <c r="E19" s="108">
        <v>59</v>
      </c>
      <c r="F19" s="108">
        <v>54</v>
      </c>
      <c r="G19" s="108">
        <v>58</v>
      </c>
      <c r="H19" s="108">
        <v>81</v>
      </c>
      <c r="I19" s="108">
        <v>103</v>
      </c>
      <c r="J19" s="108">
        <v>105</v>
      </c>
      <c r="K19" s="82">
        <v>110</v>
      </c>
      <c r="L19" s="83">
        <v>113</v>
      </c>
      <c r="M19" s="83">
        <v>99</v>
      </c>
      <c r="N19" s="84">
        <v>78</v>
      </c>
      <c r="O19" s="85">
        <v>53</v>
      </c>
      <c r="P19" s="109">
        <v>45</v>
      </c>
      <c r="Q19" s="86">
        <v>47</v>
      </c>
      <c r="R19" s="85">
        <v>37</v>
      </c>
      <c r="S19" s="85">
        <v>35</v>
      </c>
      <c r="T19" s="87">
        <v>46</v>
      </c>
      <c r="U19" s="84">
        <v>52</v>
      </c>
      <c r="V19" s="85">
        <v>32</v>
      </c>
      <c r="W19" s="85">
        <v>33</v>
      </c>
      <c r="X19" s="85">
        <v>37</v>
      </c>
      <c r="Y19" s="85">
        <v>25</v>
      </c>
      <c r="Z19" s="87">
        <v>29</v>
      </c>
      <c r="AA19" s="85">
        <v>23</v>
      </c>
      <c r="AB19" s="84">
        <v>25</v>
      </c>
      <c r="AC19" s="85">
        <v>22</v>
      </c>
      <c r="AD19" s="84">
        <v>13</v>
      </c>
      <c r="AE19" s="197">
        <v>10</v>
      </c>
      <c r="AF19" s="186">
        <v>23</v>
      </c>
      <c r="AG19" s="312">
        <f>AG9+AG11+AG15+AG16</f>
        <v>14</v>
      </c>
      <c r="AH19" s="220"/>
      <c r="AI19" s="166">
        <v>6.8519715578539104</v>
      </c>
      <c r="AJ19" s="167">
        <v>7.5556177417098089</v>
      </c>
      <c r="AK19" s="167">
        <v>8.0381471389645789</v>
      </c>
      <c r="AL19" s="167">
        <v>7.3389508018483287</v>
      </c>
      <c r="AM19" s="167">
        <v>8.0926468536347151</v>
      </c>
      <c r="AN19" s="167">
        <v>11.378002528445007</v>
      </c>
      <c r="AO19" s="167">
        <v>16.151795515132505</v>
      </c>
      <c r="AP19" s="167">
        <v>15.904271432899121</v>
      </c>
      <c r="AQ19" s="137">
        <v>16.793893129770993</v>
      </c>
      <c r="AR19" s="138">
        <v>17.593025066168458</v>
      </c>
      <c r="AS19" s="154">
        <v>18.899999999999999</v>
      </c>
      <c r="AT19" s="154">
        <v>12.907496276683768</v>
      </c>
      <c r="AU19" s="155">
        <v>9.1616248919619707</v>
      </c>
      <c r="AV19" s="155">
        <v>7.7814283243991005</v>
      </c>
      <c r="AW19" s="155">
        <v>8.337768316480398</v>
      </c>
      <c r="AX19" s="155">
        <v>6.5789473684210522</v>
      </c>
      <c r="AY19" s="156">
        <v>6.3108546700324561</v>
      </c>
      <c r="AZ19" s="156">
        <v>8.6710650329877463</v>
      </c>
      <c r="BA19" s="156">
        <v>9.5430354193429974</v>
      </c>
      <c r="BB19" s="155">
        <v>5.6868668900000001</v>
      </c>
      <c r="BC19" s="157">
        <v>5.9967290568780669</v>
      </c>
      <c r="BD19" s="152">
        <v>6.8353962682431186</v>
      </c>
      <c r="BE19" s="153">
        <v>4.609144542772861</v>
      </c>
      <c r="BF19" s="152">
        <v>5.3</v>
      </c>
      <c r="BG19" s="200">
        <f>AA19/参考表２!AA30*1000</f>
        <v>4.2341678939617085</v>
      </c>
      <c r="BH19" s="200">
        <f>AB19/参考表２!AB30*1000</f>
        <v>4.7232193463064425</v>
      </c>
      <c r="BI19" s="203">
        <f>AC19/参考表２!AC30*1000</f>
        <v>4.619907601847963</v>
      </c>
      <c r="BJ19" s="210">
        <f>AD19/参考表２!AD30*1000</f>
        <v>2.6257321753181175</v>
      </c>
      <c r="BK19" s="210">
        <f>AE19/参考表２!AE30*1000</f>
        <v>2.0012007204322595</v>
      </c>
      <c r="BL19" s="216">
        <f>AF19/参考表２!AF30*1000</f>
        <v>4.7179487179487181</v>
      </c>
      <c r="BM19" s="323">
        <f>AG19/参考表２!AG30*1000</f>
        <v>2.8836251287332648</v>
      </c>
    </row>
    <row r="20" spans="1:65" ht="39" x14ac:dyDescent="0.2">
      <c r="A20" s="272"/>
      <c r="B20" s="110" t="s">
        <v>54</v>
      </c>
      <c r="C20" s="111">
        <v>2</v>
      </c>
      <c r="D20" s="112">
        <v>0</v>
      </c>
      <c r="E20" s="112">
        <v>3</v>
      </c>
      <c r="F20" s="112">
        <v>3</v>
      </c>
      <c r="G20" s="112">
        <v>1</v>
      </c>
      <c r="H20" s="112">
        <v>4</v>
      </c>
      <c r="I20" s="112">
        <v>4</v>
      </c>
      <c r="J20" s="112">
        <v>2</v>
      </c>
      <c r="K20" s="112">
        <v>4</v>
      </c>
      <c r="L20" s="113">
        <v>4</v>
      </c>
      <c r="M20" s="112">
        <v>3</v>
      </c>
      <c r="N20" s="114">
        <v>2</v>
      </c>
      <c r="O20" s="115">
        <v>3</v>
      </c>
      <c r="P20" s="116">
        <v>1</v>
      </c>
      <c r="Q20" s="117">
        <v>2</v>
      </c>
      <c r="R20" s="115">
        <v>1</v>
      </c>
      <c r="S20" s="115">
        <v>3</v>
      </c>
      <c r="T20" s="118">
        <v>2</v>
      </c>
      <c r="U20" s="114">
        <v>2</v>
      </c>
      <c r="V20" s="119" t="s">
        <v>56</v>
      </c>
      <c r="W20" s="119" t="s">
        <v>56</v>
      </c>
      <c r="X20" s="120" t="s">
        <v>128</v>
      </c>
      <c r="Y20" s="120" t="s">
        <v>128</v>
      </c>
      <c r="Z20" s="183" t="s">
        <v>128</v>
      </c>
      <c r="AA20" s="120" t="s">
        <v>128</v>
      </c>
      <c r="AB20" s="183" t="s">
        <v>128</v>
      </c>
      <c r="AC20" s="120" t="s">
        <v>128</v>
      </c>
      <c r="AD20" s="119" t="s">
        <v>128</v>
      </c>
      <c r="AE20" s="194" t="s">
        <v>128</v>
      </c>
      <c r="AF20" s="194" t="s">
        <v>128</v>
      </c>
      <c r="AG20" s="315" t="s">
        <v>128</v>
      </c>
      <c r="AH20" s="222"/>
      <c r="AI20" s="168">
        <v>4.9382716049382713</v>
      </c>
      <c r="AJ20" s="159">
        <v>0</v>
      </c>
      <c r="AK20" s="169">
        <v>8.0213903743315509</v>
      </c>
      <c r="AL20" s="169">
        <v>7.4257425742574252</v>
      </c>
      <c r="AM20" s="169">
        <v>2.4038461538461542</v>
      </c>
      <c r="AN20" s="169">
        <v>9.5011876484560567</v>
      </c>
      <c r="AO20" s="169">
        <v>11.976047904191617</v>
      </c>
      <c r="AP20" s="169">
        <v>5.4054054054054053</v>
      </c>
      <c r="AQ20" s="169">
        <v>10.810810810810811</v>
      </c>
      <c r="AR20" s="170">
        <v>11.235955056179774</v>
      </c>
      <c r="AS20" s="139">
        <v>8.9</v>
      </c>
      <c r="AT20" s="139">
        <v>6.309148264984227</v>
      </c>
      <c r="AU20" s="161">
        <v>11.320754716981131</v>
      </c>
      <c r="AV20" s="161">
        <v>3.4602076124567476</v>
      </c>
      <c r="AW20" s="161">
        <v>7.2727272727272725</v>
      </c>
      <c r="AX20" s="161">
        <v>3.4013605442176869</v>
      </c>
      <c r="AY20" s="162">
        <v>9.67741935483871</v>
      </c>
      <c r="AZ20" s="162">
        <v>7.5471698113207548</v>
      </c>
      <c r="BA20" s="162">
        <v>7.3800738007380069</v>
      </c>
      <c r="BB20" s="171" t="s">
        <v>55</v>
      </c>
      <c r="BC20" s="172" t="s">
        <v>55</v>
      </c>
      <c r="BD20" s="171" t="s">
        <v>129</v>
      </c>
      <c r="BE20" s="172" t="s">
        <v>129</v>
      </c>
      <c r="BF20" s="190" t="s">
        <v>129</v>
      </c>
      <c r="BG20" s="120" t="s">
        <v>128</v>
      </c>
      <c r="BH20" s="120" t="s">
        <v>128</v>
      </c>
      <c r="BI20" s="183" t="s">
        <v>128</v>
      </c>
      <c r="BJ20" s="194" t="s">
        <v>128</v>
      </c>
      <c r="BK20" s="194" t="s">
        <v>128</v>
      </c>
      <c r="BL20" s="194" t="s">
        <v>128</v>
      </c>
      <c r="BM20" s="324" t="s">
        <v>128</v>
      </c>
    </row>
    <row r="21" spans="1:65" x14ac:dyDescent="0.2">
      <c r="A21" s="267" t="s">
        <v>57</v>
      </c>
      <c r="B21" s="106" t="s">
        <v>58</v>
      </c>
      <c r="C21" s="107">
        <v>100</v>
      </c>
      <c r="D21" s="108">
        <v>97</v>
      </c>
      <c r="E21" s="108">
        <v>103</v>
      </c>
      <c r="F21" s="108">
        <v>126</v>
      </c>
      <c r="G21" s="108">
        <v>104</v>
      </c>
      <c r="H21" s="108">
        <v>183</v>
      </c>
      <c r="I21" s="108">
        <v>176</v>
      </c>
      <c r="J21" s="108">
        <v>203</v>
      </c>
      <c r="K21" s="108">
        <v>194</v>
      </c>
      <c r="L21" s="121">
        <v>166</v>
      </c>
      <c r="M21" s="121">
        <v>130</v>
      </c>
      <c r="N21" s="122">
        <v>97</v>
      </c>
      <c r="O21" s="123">
        <v>86</v>
      </c>
      <c r="P21" s="109">
        <v>70</v>
      </c>
      <c r="Q21" s="124">
        <v>68</v>
      </c>
      <c r="R21" s="123">
        <v>54</v>
      </c>
      <c r="S21" s="123">
        <v>37</v>
      </c>
      <c r="T21" s="125">
        <v>48</v>
      </c>
      <c r="U21" s="122">
        <v>51</v>
      </c>
      <c r="V21" s="123">
        <v>47</v>
      </c>
      <c r="W21" s="124">
        <v>38</v>
      </c>
      <c r="X21" s="124">
        <v>40</v>
      </c>
      <c r="Y21" s="123">
        <v>29</v>
      </c>
      <c r="Z21" s="125">
        <v>35</v>
      </c>
      <c r="AA21" s="85">
        <v>30</v>
      </c>
      <c r="AB21" s="125">
        <v>25</v>
      </c>
      <c r="AC21" s="94">
        <v>19</v>
      </c>
      <c r="AD21" s="93">
        <v>21</v>
      </c>
      <c r="AE21" s="187">
        <v>16</v>
      </c>
      <c r="AF21" s="187">
        <v>23</v>
      </c>
      <c r="AG21" s="312">
        <f>AG17</f>
        <v>29</v>
      </c>
      <c r="AH21" s="220"/>
      <c r="AI21" s="166">
        <v>11.753643629525154</v>
      </c>
      <c r="AJ21" s="167">
        <v>11.988629341243357</v>
      </c>
      <c r="AK21" s="167">
        <v>12.513667841088568</v>
      </c>
      <c r="AL21" s="167">
        <v>15.269025690741637</v>
      </c>
      <c r="AM21" s="167">
        <v>12.704617639872955</v>
      </c>
      <c r="AN21" s="167">
        <v>22.38532110091743</v>
      </c>
      <c r="AO21" s="167">
        <v>23.222060957910013</v>
      </c>
      <c r="AP21" s="167">
        <v>26.129488994722617</v>
      </c>
      <c r="AQ21" s="167">
        <v>24.535221955229545</v>
      </c>
      <c r="AR21" s="173">
        <v>21.477552076594645</v>
      </c>
      <c r="AS21" s="154">
        <v>17.399999999999999</v>
      </c>
      <c r="AT21" s="154">
        <v>13.191894464844282</v>
      </c>
      <c r="AU21" s="155">
        <v>12.425950007224388</v>
      </c>
      <c r="AV21" s="155">
        <v>10.361160449970397</v>
      </c>
      <c r="AW21" s="155">
        <v>10.394374808926933</v>
      </c>
      <c r="AX21" s="155">
        <v>8.4932368669392897</v>
      </c>
      <c r="AY21" s="156">
        <v>6.1472005316497755</v>
      </c>
      <c r="AZ21" s="156">
        <v>8.2051282051282044</v>
      </c>
      <c r="BA21" s="156">
        <v>8.7825038746340613</v>
      </c>
      <c r="BB21" s="155">
        <v>8.36894586894587</v>
      </c>
      <c r="BC21" s="155">
        <v>6.8803186673909105</v>
      </c>
      <c r="BD21" s="174">
        <v>7.4487895716945998</v>
      </c>
      <c r="BE21" s="174">
        <v>5.4</v>
      </c>
      <c r="BF21" s="191">
        <v>6.6</v>
      </c>
      <c r="BG21" s="201">
        <f>AA21/参考表２!AA32*1000</f>
        <v>5.746025665581306</v>
      </c>
      <c r="BH21" s="201">
        <f>AB21/参考表２!AB32*1000</f>
        <v>4.8132460531382364</v>
      </c>
      <c r="BI21" s="207">
        <f>AC21/参考表２!AC32*1000</f>
        <v>3.7029818748781915</v>
      </c>
      <c r="BJ21" s="212">
        <f>AD21/参考表２!AD32*1000</f>
        <v>4.1111981205951453</v>
      </c>
      <c r="BK21" s="212">
        <f>AE21/参考表２!AE32*1000</f>
        <v>3.1620553359683794</v>
      </c>
      <c r="BL21" s="215">
        <f>AF21/参考表２!AF32*1000</f>
        <v>4.67574710306973</v>
      </c>
      <c r="BM21" s="322">
        <f>AG21/参考表２!AG32*1000</f>
        <v>6.1091215504529179</v>
      </c>
    </row>
    <row r="22" spans="1:65" x14ac:dyDescent="0.2">
      <c r="A22" s="268"/>
      <c r="B22" s="106" t="s">
        <v>59</v>
      </c>
      <c r="C22" s="107">
        <v>12</v>
      </c>
      <c r="D22" s="108">
        <v>9</v>
      </c>
      <c r="E22" s="108">
        <v>16</v>
      </c>
      <c r="F22" s="108">
        <v>5</v>
      </c>
      <c r="G22" s="108">
        <v>9</v>
      </c>
      <c r="H22" s="108">
        <v>23</v>
      </c>
      <c r="I22" s="108">
        <v>17</v>
      </c>
      <c r="J22" s="108">
        <v>44</v>
      </c>
      <c r="K22" s="108">
        <v>64</v>
      </c>
      <c r="L22" s="121">
        <v>47</v>
      </c>
      <c r="M22" s="121">
        <v>33</v>
      </c>
      <c r="N22" s="122">
        <v>22</v>
      </c>
      <c r="O22" s="123">
        <v>30</v>
      </c>
      <c r="P22" s="109">
        <v>34</v>
      </c>
      <c r="Q22" s="124">
        <v>15</v>
      </c>
      <c r="R22" s="123">
        <v>21</v>
      </c>
      <c r="S22" s="123">
        <v>21</v>
      </c>
      <c r="T22" s="125">
        <v>27</v>
      </c>
      <c r="U22" s="122">
        <v>25</v>
      </c>
      <c r="V22" s="123">
        <v>18</v>
      </c>
      <c r="W22" s="124">
        <v>16</v>
      </c>
      <c r="X22" s="124">
        <v>14</v>
      </c>
      <c r="Y22" s="123">
        <v>12</v>
      </c>
      <c r="Z22" s="125">
        <v>14</v>
      </c>
      <c r="AA22" s="85">
        <v>15</v>
      </c>
      <c r="AB22" s="125">
        <v>15</v>
      </c>
      <c r="AC22" s="85">
        <v>8</v>
      </c>
      <c r="AD22" s="84">
        <v>7</v>
      </c>
      <c r="AE22" s="186">
        <v>7</v>
      </c>
      <c r="AF22" s="186">
        <v>4</v>
      </c>
      <c r="AG22" s="312">
        <f>AG18</f>
        <v>12</v>
      </c>
      <c r="AH22" s="220"/>
      <c r="AI22" s="166">
        <v>2.9055690072639222</v>
      </c>
      <c r="AJ22" s="167">
        <v>2.3752969121140142</v>
      </c>
      <c r="AK22" s="167">
        <v>4.154764996104908</v>
      </c>
      <c r="AL22" s="167">
        <v>1.2919896640826873</v>
      </c>
      <c r="AM22" s="167">
        <v>2.3340248962655603</v>
      </c>
      <c r="AN22" s="167">
        <v>6.0415024954032042</v>
      </c>
      <c r="AO22" s="167">
        <v>4.8627002288329519</v>
      </c>
      <c r="AP22" s="167">
        <v>11.901541790641062</v>
      </c>
      <c r="AQ22" s="167">
        <v>17.016750864131883</v>
      </c>
      <c r="AR22" s="173">
        <v>13.146853146853148</v>
      </c>
      <c r="AS22" s="154">
        <v>6.5</v>
      </c>
      <c r="AT22" s="154">
        <v>6.9225928256765261</v>
      </c>
      <c r="AU22" s="155">
        <v>10.190217391304348</v>
      </c>
      <c r="AV22" s="155">
        <v>11.748445058742226</v>
      </c>
      <c r="AW22" s="155">
        <v>5.355230274901821</v>
      </c>
      <c r="AX22" s="155">
        <v>7.502679528403001</v>
      </c>
      <c r="AY22" s="156">
        <v>7.681053401609363</v>
      </c>
      <c r="AZ22" s="156">
        <v>10.380622837370241</v>
      </c>
      <c r="BA22" s="156">
        <v>9.7162844928099492</v>
      </c>
      <c r="BB22" s="155">
        <v>7.137192704203013</v>
      </c>
      <c r="BC22" s="157">
        <v>6.6417600664176009</v>
      </c>
      <c r="BD22" s="153">
        <v>5.9071729957805905</v>
      </c>
      <c r="BE22" s="153">
        <v>5.3</v>
      </c>
      <c r="BF22" s="152">
        <v>5.9</v>
      </c>
      <c r="BG22" s="200">
        <f>AA22/参考表２!AA33*1000</f>
        <v>6.3993174061433447</v>
      </c>
      <c r="BH22" s="200">
        <f>AB22/参考表２!AB33*1000</f>
        <v>6.4655172413793105</v>
      </c>
      <c r="BI22" s="203">
        <f>AC22/参考表２!AC33*1000</f>
        <v>3.7174721189591078</v>
      </c>
      <c r="BJ22" s="210">
        <f>AD22/参考表２!AD33*1000</f>
        <v>3.2139577594123048</v>
      </c>
      <c r="BK22" s="210">
        <f>AE22/参考表２!AE33*1000</f>
        <v>3.2407407407407405</v>
      </c>
      <c r="BL22" s="216">
        <f>AF22/参考表２!AF33*1000</f>
        <v>1.8700327255726976</v>
      </c>
      <c r="BM22" s="323">
        <f>AG22/参考表２!AG33*1000</f>
        <v>5.7803468208092479</v>
      </c>
    </row>
    <row r="23" spans="1:65" ht="13.5" thickBot="1" x14ac:dyDescent="0.25">
      <c r="A23" s="269"/>
      <c r="B23" s="126" t="s">
        <v>60</v>
      </c>
      <c r="C23" s="127">
        <v>55</v>
      </c>
      <c r="D23" s="128">
        <v>54</v>
      </c>
      <c r="E23" s="128">
        <v>62</v>
      </c>
      <c r="F23" s="128">
        <v>57</v>
      </c>
      <c r="G23" s="128">
        <v>59</v>
      </c>
      <c r="H23" s="128">
        <v>85</v>
      </c>
      <c r="I23" s="128">
        <v>107</v>
      </c>
      <c r="J23" s="128">
        <v>107</v>
      </c>
      <c r="K23" s="128">
        <v>114</v>
      </c>
      <c r="L23" s="129">
        <v>117</v>
      </c>
      <c r="M23" s="129">
        <v>102</v>
      </c>
      <c r="N23" s="130">
        <v>80</v>
      </c>
      <c r="O23" s="131">
        <v>56</v>
      </c>
      <c r="P23" s="132">
        <v>46</v>
      </c>
      <c r="Q23" s="133">
        <v>49</v>
      </c>
      <c r="R23" s="131">
        <v>38</v>
      </c>
      <c r="S23" s="131">
        <v>38</v>
      </c>
      <c r="T23" s="134">
        <v>48</v>
      </c>
      <c r="U23" s="130">
        <v>54</v>
      </c>
      <c r="V23" s="131">
        <v>32</v>
      </c>
      <c r="W23" s="131">
        <v>33</v>
      </c>
      <c r="X23" s="131">
        <v>37</v>
      </c>
      <c r="Y23" s="131">
        <v>25</v>
      </c>
      <c r="Z23" s="134">
        <v>29</v>
      </c>
      <c r="AA23" s="198">
        <v>23</v>
      </c>
      <c r="AB23" s="134">
        <v>25</v>
      </c>
      <c r="AC23" s="198">
        <v>22</v>
      </c>
      <c r="AD23" s="214">
        <v>13</v>
      </c>
      <c r="AE23" s="197">
        <v>10</v>
      </c>
      <c r="AF23" s="197">
        <v>23</v>
      </c>
      <c r="AG23" s="316">
        <f>AG19</f>
        <v>14</v>
      </c>
      <c r="AH23" s="223"/>
      <c r="AI23" s="175">
        <v>6.756756756756757</v>
      </c>
      <c r="AJ23" s="176">
        <v>7.2105755107490985</v>
      </c>
      <c r="AK23" s="176">
        <v>8.0373347161005952</v>
      </c>
      <c r="AL23" s="176">
        <v>7.343468178304561</v>
      </c>
      <c r="AM23" s="176">
        <v>7.7805617829355134</v>
      </c>
      <c r="AN23" s="176">
        <v>11.273209549071618</v>
      </c>
      <c r="AO23" s="176">
        <v>15.943972582327524</v>
      </c>
      <c r="AP23" s="176">
        <v>15.347102696500288</v>
      </c>
      <c r="AQ23" s="176">
        <v>16.473988439306357</v>
      </c>
      <c r="AR23" s="177">
        <v>17.259182770320109</v>
      </c>
      <c r="AS23" s="178">
        <v>18.3</v>
      </c>
      <c r="AT23" s="178">
        <v>12.578616352201259</v>
      </c>
      <c r="AU23" s="179">
        <v>9.2561983471074392</v>
      </c>
      <c r="AV23" s="179">
        <v>7.5757575757575761</v>
      </c>
      <c r="AW23" s="179">
        <v>8.2882273342354544</v>
      </c>
      <c r="AX23" s="179">
        <v>6.4210882054748222</v>
      </c>
      <c r="AY23" s="180">
        <v>6.4890710382513666</v>
      </c>
      <c r="AZ23" s="180">
        <v>8.6175942549371634</v>
      </c>
      <c r="BA23" s="180">
        <v>9.44055944055944</v>
      </c>
      <c r="BB23" s="179">
        <v>5.6868668900000001</v>
      </c>
      <c r="BC23" s="181">
        <v>5.9967290568780669</v>
      </c>
      <c r="BD23" s="182">
        <v>6.8353962682431186</v>
      </c>
      <c r="BE23" s="182">
        <v>4.5999999999999996</v>
      </c>
      <c r="BF23" s="192">
        <v>5.3</v>
      </c>
      <c r="BG23" s="202">
        <f>AA23/参考表２!AA34*1000</f>
        <v>4.2341678939617085</v>
      </c>
      <c r="BH23" s="202">
        <f>AB23/参考表２!AB34*1000</f>
        <v>4.7232193463064425</v>
      </c>
      <c r="BI23" s="208">
        <f>AC23/参考表２!AC34*1000</f>
        <v>4.619907601847963</v>
      </c>
      <c r="BJ23" s="211">
        <f>AD23/参考表２!AD34*1000</f>
        <v>2.6257321753181175</v>
      </c>
      <c r="BK23" s="211">
        <f>AE23/参考表２!AE34*1000</f>
        <v>2.0012007204322595</v>
      </c>
      <c r="BL23" s="230">
        <f>AF23/参考表２!AF34*1000</f>
        <v>4.7179487179487181</v>
      </c>
      <c r="BM23" s="325">
        <f>AG23/参考表２!AG34*1000</f>
        <v>2.8836251287332648</v>
      </c>
    </row>
    <row r="25" spans="1:65" x14ac:dyDescent="0.2">
      <c r="B25" s="135" t="s">
        <v>159</v>
      </c>
      <c r="C25" s="135"/>
    </row>
    <row r="26" spans="1:65" x14ac:dyDescent="0.2">
      <c r="B26" s="135" t="s">
        <v>151</v>
      </c>
      <c r="C26" s="135"/>
    </row>
  </sheetData>
  <mergeCells count="77">
    <mergeCell ref="AD5:AD6"/>
    <mergeCell ref="BI5:BI6"/>
    <mergeCell ref="P5:P6"/>
    <mergeCell ref="W5:W6"/>
    <mergeCell ref="BG5:BG6"/>
    <mergeCell ref="BH5:BH6"/>
    <mergeCell ref="BF5:BF6"/>
    <mergeCell ref="Z5:Z6"/>
    <mergeCell ref="AR5:AR6"/>
    <mergeCell ref="BE5:BE6"/>
    <mergeCell ref="AZ5:AZ6"/>
    <mergeCell ref="BD5:BD6"/>
    <mergeCell ref="Q5:Q6"/>
    <mergeCell ref="R5:R6"/>
    <mergeCell ref="S5:S6"/>
    <mergeCell ref="X5:X6"/>
    <mergeCell ref="Y5:Y6"/>
    <mergeCell ref="AC5:AC6"/>
    <mergeCell ref="AB5:AB6"/>
    <mergeCell ref="AA5:AA6"/>
    <mergeCell ref="G5:G6"/>
    <mergeCell ref="H5:H6"/>
    <mergeCell ref="I5:I6"/>
    <mergeCell ref="K5:K6"/>
    <mergeCell ref="J5:J6"/>
    <mergeCell ref="A21:A23"/>
    <mergeCell ref="A12:B12"/>
    <mergeCell ref="A14:B14"/>
    <mergeCell ref="A15:B15"/>
    <mergeCell ref="A16:B16"/>
    <mergeCell ref="A17:A20"/>
    <mergeCell ref="C5:C6"/>
    <mergeCell ref="D5:D6"/>
    <mergeCell ref="E5:E6"/>
    <mergeCell ref="AV5:AV6"/>
    <mergeCell ref="AM5:AM6"/>
    <mergeCell ref="AN5:AN6"/>
    <mergeCell ref="AO5:AO6"/>
    <mergeCell ref="AP5:AP6"/>
    <mergeCell ref="AQ5:AQ6"/>
    <mergeCell ref="L5:L6"/>
    <mergeCell ref="U5:U6"/>
    <mergeCell ref="V5:V6"/>
    <mergeCell ref="T5:T6"/>
    <mergeCell ref="AT5:AT6"/>
    <mergeCell ref="AU5:AU6"/>
    <mergeCell ref="F5:F6"/>
    <mergeCell ref="AE5:AE6"/>
    <mergeCell ref="A13:B13"/>
    <mergeCell ref="AY5:AY6"/>
    <mergeCell ref="BA5:BA6"/>
    <mergeCell ref="A8:B8"/>
    <mergeCell ref="A9:B9"/>
    <mergeCell ref="M5:M6"/>
    <mergeCell ref="N5:N6"/>
    <mergeCell ref="O5:O6"/>
    <mergeCell ref="A10:B10"/>
    <mergeCell ref="A11:B11"/>
    <mergeCell ref="A7:B7"/>
    <mergeCell ref="AS5:AS6"/>
    <mergeCell ref="A4:B6"/>
    <mergeCell ref="C4:T4"/>
    <mergeCell ref="AI4:AZ4"/>
    <mergeCell ref="BM5:BM6"/>
    <mergeCell ref="AG5:AG6"/>
    <mergeCell ref="BL5:BL6"/>
    <mergeCell ref="AF5:AF6"/>
    <mergeCell ref="BK5:BK6"/>
    <mergeCell ref="BC5:BC6"/>
    <mergeCell ref="BB5:BB6"/>
    <mergeCell ref="AX5:AX6"/>
    <mergeCell ref="AW5:AW6"/>
    <mergeCell ref="AI5:AI6"/>
    <mergeCell ref="AJ5:AJ6"/>
    <mergeCell ref="AK5:AK6"/>
    <mergeCell ref="AL5:AL6"/>
    <mergeCell ref="BJ5:BJ6"/>
  </mergeCells>
  <phoneticPr fontId="5"/>
  <pageMargins left="0.70866141732283461" right="0.70866141732283461" top="0.74803149606299213" bottom="0.74803149606299213" header="0.31496062992125984" footer="0.31496062992125984"/>
  <pageSetup paperSize="8" scale="75" orientation="landscape" r:id="rId1"/>
  <colBreaks count="1" manualBreakCount="1">
    <brk id="41" max="33" man="1"/>
  </colBreaks>
  <ignoredErrors>
    <ignoredError sqref="V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9"/>
  <sheetViews>
    <sheetView zoomScale="90" zoomScaleNormal="90" workbookViewId="0">
      <pane xSplit="2" ySplit="4" topLeftCell="J5" activePane="bottomRight" state="frozen"/>
      <selection pane="topRight" activeCell="C1" sqref="C1"/>
      <selection pane="bottomLeft" activeCell="A5" sqref="A5"/>
      <selection pane="bottomRight" activeCell="C4" sqref="C4"/>
    </sheetView>
  </sheetViews>
  <sheetFormatPr defaultRowHeight="13" x14ac:dyDescent="0.2"/>
  <cols>
    <col min="1" max="1" width="4.90625" style="18" customWidth="1"/>
    <col min="2" max="2" width="9.6328125" style="18" customWidth="1"/>
    <col min="3" max="10" width="9.90625" style="18" customWidth="1"/>
    <col min="11" max="11" width="12" style="18" customWidth="1"/>
    <col min="12" max="12" width="11.453125" style="18" customWidth="1"/>
    <col min="13" max="256" width="9" style="18"/>
    <col min="257" max="257" width="4.90625" style="18" customWidth="1"/>
    <col min="258" max="258" width="9.6328125" style="18" customWidth="1"/>
    <col min="259" max="266" width="9.90625" style="18" customWidth="1"/>
    <col min="267" max="267" width="12" style="18" customWidth="1"/>
    <col min="268" max="268" width="11.453125" style="18" customWidth="1"/>
    <col min="269" max="512" width="9" style="18"/>
    <col min="513" max="513" width="4.90625" style="18" customWidth="1"/>
    <col min="514" max="514" width="9.6328125" style="18" customWidth="1"/>
    <col min="515" max="522" width="9.90625" style="18" customWidth="1"/>
    <col min="523" max="523" width="12" style="18" customWidth="1"/>
    <col min="524" max="524" width="11.453125" style="18" customWidth="1"/>
    <col min="525" max="768" width="9" style="18"/>
    <col min="769" max="769" width="4.90625" style="18" customWidth="1"/>
    <col min="770" max="770" width="9.6328125" style="18" customWidth="1"/>
    <col min="771" max="778" width="9.90625" style="18" customWidth="1"/>
    <col min="779" max="779" width="12" style="18" customWidth="1"/>
    <col min="780" max="780" width="11.453125" style="18" customWidth="1"/>
    <col min="781" max="1024" width="9" style="18"/>
    <col min="1025" max="1025" width="4.90625" style="18" customWidth="1"/>
    <col min="1026" max="1026" width="9.6328125" style="18" customWidth="1"/>
    <col min="1027" max="1034" width="9.90625" style="18" customWidth="1"/>
    <col min="1035" max="1035" width="12" style="18" customWidth="1"/>
    <col min="1036" max="1036" width="11.453125" style="18" customWidth="1"/>
    <col min="1037" max="1280" width="9" style="18"/>
    <col min="1281" max="1281" width="4.90625" style="18" customWidth="1"/>
    <col min="1282" max="1282" width="9.6328125" style="18" customWidth="1"/>
    <col min="1283" max="1290" width="9.90625" style="18" customWidth="1"/>
    <col min="1291" max="1291" width="12" style="18" customWidth="1"/>
    <col min="1292" max="1292" width="11.453125" style="18" customWidth="1"/>
    <col min="1293" max="1536" width="9" style="18"/>
    <col min="1537" max="1537" width="4.90625" style="18" customWidth="1"/>
    <col min="1538" max="1538" width="9.6328125" style="18" customWidth="1"/>
    <col min="1539" max="1546" width="9.90625" style="18" customWidth="1"/>
    <col min="1547" max="1547" width="12" style="18" customWidth="1"/>
    <col min="1548" max="1548" width="11.453125" style="18" customWidth="1"/>
    <col min="1549" max="1792" width="9" style="18"/>
    <col min="1793" max="1793" width="4.90625" style="18" customWidth="1"/>
    <col min="1794" max="1794" width="9.6328125" style="18" customWidth="1"/>
    <col min="1795" max="1802" width="9.90625" style="18" customWidth="1"/>
    <col min="1803" max="1803" width="12" style="18" customWidth="1"/>
    <col min="1804" max="1804" width="11.453125" style="18" customWidth="1"/>
    <col min="1805" max="2048" width="9" style="18"/>
    <col min="2049" max="2049" width="4.90625" style="18" customWidth="1"/>
    <col min="2050" max="2050" width="9.6328125" style="18" customWidth="1"/>
    <col min="2051" max="2058" width="9.90625" style="18" customWidth="1"/>
    <col min="2059" max="2059" width="12" style="18" customWidth="1"/>
    <col min="2060" max="2060" width="11.453125" style="18" customWidth="1"/>
    <col min="2061" max="2304" width="9" style="18"/>
    <col min="2305" max="2305" width="4.90625" style="18" customWidth="1"/>
    <col min="2306" max="2306" width="9.6328125" style="18" customWidth="1"/>
    <col min="2307" max="2314" width="9.90625" style="18" customWidth="1"/>
    <col min="2315" max="2315" width="12" style="18" customWidth="1"/>
    <col min="2316" max="2316" width="11.453125" style="18" customWidth="1"/>
    <col min="2317" max="2560" width="9" style="18"/>
    <col min="2561" max="2561" width="4.90625" style="18" customWidth="1"/>
    <col min="2562" max="2562" width="9.6328125" style="18" customWidth="1"/>
    <col min="2563" max="2570" width="9.90625" style="18" customWidth="1"/>
    <col min="2571" max="2571" width="12" style="18" customWidth="1"/>
    <col min="2572" max="2572" width="11.453125" style="18" customWidth="1"/>
    <col min="2573" max="2816" width="9" style="18"/>
    <col min="2817" max="2817" width="4.90625" style="18" customWidth="1"/>
    <col min="2818" max="2818" width="9.6328125" style="18" customWidth="1"/>
    <col min="2819" max="2826" width="9.90625" style="18" customWidth="1"/>
    <col min="2827" max="2827" width="12" style="18" customWidth="1"/>
    <col min="2828" max="2828" width="11.453125" style="18" customWidth="1"/>
    <col min="2829" max="3072" width="9" style="18"/>
    <col min="3073" max="3073" width="4.90625" style="18" customWidth="1"/>
    <col min="3074" max="3074" width="9.6328125" style="18" customWidth="1"/>
    <col min="3075" max="3082" width="9.90625" style="18" customWidth="1"/>
    <col min="3083" max="3083" width="12" style="18" customWidth="1"/>
    <col min="3084" max="3084" width="11.453125" style="18" customWidth="1"/>
    <col min="3085" max="3328" width="9" style="18"/>
    <col min="3329" max="3329" width="4.90625" style="18" customWidth="1"/>
    <col min="3330" max="3330" width="9.6328125" style="18" customWidth="1"/>
    <col min="3331" max="3338" width="9.90625" style="18" customWidth="1"/>
    <col min="3339" max="3339" width="12" style="18" customWidth="1"/>
    <col min="3340" max="3340" width="11.453125" style="18" customWidth="1"/>
    <col min="3341" max="3584" width="9" style="18"/>
    <col min="3585" max="3585" width="4.90625" style="18" customWidth="1"/>
    <col min="3586" max="3586" width="9.6328125" style="18" customWidth="1"/>
    <col min="3587" max="3594" width="9.90625" style="18" customWidth="1"/>
    <col min="3595" max="3595" width="12" style="18" customWidth="1"/>
    <col min="3596" max="3596" width="11.453125" style="18" customWidth="1"/>
    <col min="3597" max="3840" width="9" style="18"/>
    <col min="3841" max="3841" width="4.90625" style="18" customWidth="1"/>
    <col min="3842" max="3842" width="9.6328125" style="18" customWidth="1"/>
    <col min="3843" max="3850" width="9.90625" style="18" customWidth="1"/>
    <col min="3851" max="3851" width="12" style="18" customWidth="1"/>
    <col min="3852" max="3852" width="11.453125" style="18" customWidth="1"/>
    <col min="3853" max="4096" width="9" style="18"/>
    <col min="4097" max="4097" width="4.90625" style="18" customWidth="1"/>
    <col min="4098" max="4098" width="9.6328125" style="18" customWidth="1"/>
    <col min="4099" max="4106" width="9.90625" style="18" customWidth="1"/>
    <col min="4107" max="4107" width="12" style="18" customWidth="1"/>
    <col min="4108" max="4108" width="11.453125" style="18" customWidth="1"/>
    <col min="4109" max="4352" width="9" style="18"/>
    <col min="4353" max="4353" width="4.90625" style="18" customWidth="1"/>
    <col min="4354" max="4354" width="9.6328125" style="18" customWidth="1"/>
    <col min="4355" max="4362" width="9.90625" style="18" customWidth="1"/>
    <col min="4363" max="4363" width="12" style="18" customWidth="1"/>
    <col min="4364" max="4364" width="11.453125" style="18" customWidth="1"/>
    <col min="4365" max="4608" width="9" style="18"/>
    <col min="4609" max="4609" width="4.90625" style="18" customWidth="1"/>
    <col min="4610" max="4610" width="9.6328125" style="18" customWidth="1"/>
    <col min="4611" max="4618" width="9.90625" style="18" customWidth="1"/>
    <col min="4619" max="4619" width="12" style="18" customWidth="1"/>
    <col min="4620" max="4620" width="11.453125" style="18" customWidth="1"/>
    <col min="4621" max="4864" width="9" style="18"/>
    <col min="4865" max="4865" width="4.90625" style="18" customWidth="1"/>
    <col min="4866" max="4866" width="9.6328125" style="18" customWidth="1"/>
    <col min="4867" max="4874" width="9.90625" style="18" customWidth="1"/>
    <col min="4875" max="4875" width="12" style="18" customWidth="1"/>
    <col min="4876" max="4876" width="11.453125" style="18" customWidth="1"/>
    <col min="4877" max="5120" width="9" style="18"/>
    <col min="5121" max="5121" width="4.90625" style="18" customWidth="1"/>
    <col min="5122" max="5122" width="9.6328125" style="18" customWidth="1"/>
    <col min="5123" max="5130" width="9.90625" style="18" customWidth="1"/>
    <col min="5131" max="5131" width="12" style="18" customWidth="1"/>
    <col min="5132" max="5132" width="11.453125" style="18" customWidth="1"/>
    <col min="5133" max="5376" width="9" style="18"/>
    <col min="5377" max="5377" width="4.90625" style="18" customWidth="1"/>
    <col min="5378" max="5378" width="9.6328125" style="18" customWidth="1"/>
    <col min="5379" max="5386" width="9.90625" style="18" customWidth="1"/>
    <col min="5387" max="5387" width="12" style="18" customWidth="1"/>
    <col min="5388" max="5388" width="11.453125" style="18" customWidth="1"/>
    <col min="5389" max="5632" width="9" style="18"/>
    <col min="5633" max="5633" width="4.90625" style="18" customWidth="1"/>
    <col min="5634" max="5634" width="9.6328125" style="18" customWidth="1"/>
    <col min="5635" max="5642" width="9.90625" style="18" customWidth="1"/>
    <col min="5643" max="5643" width="12" style="18" customWidth="1"/>
    <col min="5644" max="5644" width="11.453125" style="18" customWidth="1"/>
    <col min="5645" max="5888" width="9" style="18"/>
    <col min="5889" max="5889" width="4.90625" style="18" customWidth="1"/>
    <col min="5890" max="5890" width="9.6328125" style="18" customWidth="1"/>
    <col min="5891" max="5898" width="9.90625" style="18" customWidth="1"/>
    <col min="5899" max="5899" width="12" style="18" customWidth="1"/>
    <col min="5900" max="5900" width="11.453125" style="18" customWidth="1"/>
    <col min="5901" max="6144" width="9" style="18"/>
    <col min="6145" max="6145" width="4.90625" style="18" customWidth="1"/>
    <col min="6146" max="6146" width="9.6328125" style="18" customWidth="1"/>
    <col min="6147" max="6154" width="9.90625" style="18" customWidth="1"/>
    <col min="6155" max="6155" width="12" style="18" customWidth="1"/>
    <col min="6156" max="6156" width="11.453125" style="18" customWidth="1"/>
    <col min="6157" max="6400" width="9" style="18"/>
    <col min="6401" max="6401" width="4.90625" style="18" customWidth="1"/>
    <col min="6402" max="6402" width="9.6328125" style="18" customWidth="1"/>
    <col min="6403" max="6410" width="9.90625" style="18" customWidth="1"/>
    <col min="6411" max="6411" width="12" style="18" customWidth="1"/>
    <col min="6412" max="6412" width="11.453125" style="18" customWidth="1"/>
    <col min="6413" max="6656" width="9" style="18"/>
    <col min="6657" max="6657" width="4.90625" style="18" customWidth="1"/>
    <col min="6658" max="6658" width="9.6328125" style="18" customWidth="1"/>
    <col min="6659" max="6666" width="9.90625" style="18" customWidth="1"/>
    <col min="6667" max="6667" width="12" style="18" customWidth="1"/>
    <col min="6668" max="6668" width="11.453125" style="18" customWidth="1"/>
    <col min="6669" max="6912" width="9" style="18"/>
    <col min="6913" max="6913" width="4.90625" style="18" customWidth="1"/>
    <col min="6914" max="6914" width="9.6328125" style="18" customWidth="1"/>
    <col min="6915" max="6922" width="9.90625" style="18" customWidth="1"/>
    <col min="6923" max="6923" width="12" style="18" customWidth="1"/>
    <col min="6924" max="6924" width="11.453125" style="18" customWidth="1"/>
    <col min="6925" max="7168" width="9" style="18"/>
    <col min="7169" max="7169" width="4.90625" style="18" customWidth="1"/>
    <col min="7170" max="7170" width="9.6328125" style="18" customWidth="1"/>
    <col min="7171" max="7178" width="9.90625" style="18" customWidth="1"/>
    <col min="7179" max="7179" width="12" style="18" customWidth="1"/>
    <col min="7180" max="7180" width="11.453125" style="18" customWidth="1"/>
    <col min="7181" max="7424" width="9" style="18"/>
    <col min="7425" max="7425" width="4.90625" style="18" customWidth="1"/>
    <col min="7426" max="7426" width="9.6328125" style="18" customWidth="1"/>
    <col min="7427" max="7434" width="9.90625" style="18" customWidth="1"/>
    <col min="7435" max="7435" width="12" style="18" customWidth="1"/>
    <col min="7436" max="7436" width="11.453125" style="18" customWidth="1"/>
    <col min="7437" max="7680" width="9" style="18"/>
    <col min="7681" max="7681" width="4.90625" style="18" customWidth="1"/>
    <col min="7682" max="7682" width="9.6328125" style="18" customWidth="1"/>
    <col min="7683" max="7690" width="9.90625" style="18" customWidth="1"/>
    <col min="7691" max="7691" width="12" style="18" customWidth="1"/>
    <col min="7692" max="7692" width="11.453125" style="18" customWidth="1"/>
    <col min="7693" max="7936" width="9" style="18"/>
    <col min="7937" max="7937" width="4.90625" style="18" customWidth="1"/>
    <col min="7938" max="7938" width="9.6328125" style="18" customWidth="1"/>
    <col min="7939" max="7946" width="9.90625" style="18" customWidth="1"/>
    <col min="7947" max="7947" width="12" style="18" customWidth="1"/>
    <col min="7948" max="7948" width="11.453125" style="18" customWidth="1"/>
    <col min="7949" max="8192" width="9" style="18"/>
    <col min="8193" max="8193" width="4.90625" style="18" customWidth="1"/>
    <col min="8194" max="8194" width="9.6328125" style="18" customWidth="1"/>
    <col min="8195" max="8202" width="9.90625" style="18" customWidth="1"/>
    <col min="8203" max="8203" width="12" style="18" customWidth="1"/>
    <col min="8204" max="8204" width="11.453125" style="18" customWidth="1"/>
    <col min="8205" max="8448" width="9" style="18"/>
    <col min="8449" max="8449" width="4.90625" style="18" customWidth="1"/>
    <col min="8450" max="8450" width="9.6328125" style="18" customWidth="1"/>
    <col min="8451" max="8458" width="9.90625" style="18" customWidth="1"/>
    <col min="8459" max="8459" width="12" style="18" customWidth="1"/>
    <col min="8460" max="8460" width="11.453125" style="18" customWidth="1"/>
    <col min="8461" max="8704" width="9" style="18"/>
    <col min="8705" max="8705" width="4.90625" style="18" customWidth="1"/>
    <col min="8706" max="8706" width="9.6328125" style="18" customWidth="1"/>
    <col min="8707" max="8714" width="9.90625" style="18" customWidth="1"/>
    <col min="8715" max="8715" width="12" style="18" customWidth="1"/>
    <col min="8716" max="8716" width="11.453125" style="18" customWidth="1"/>
    <col min="8717" max="8960" width="9" style="18"/>
    <col min="8961" max="8961" width="4.90625" style="18" customWidth="1"/>
    <col min="8962" max="8962" width="9.6328125" style="18" customWidth="1"/>
    <col min="8963" max="8970" width="9.90625" style="18" customWidth="1"/>
    <col min="8971" max="8971" width="12" style="18" customWidth="1"/>
    <col min="8972" max="8972" width="11.453125" style="18" customWidth="1"/>
    <col min="8973" max="9216" width="9" style="18"/>
    <col min="9217" max="9217" width="4.90625" style="18" customWidth="1"/>
    <col min="9218" max="9218" width="9.6328125" style="18" customWidth="1"/>
    <col min="9219" max="9226" width="9.90625" style="18" customWidth="1"/>
    <col min="9227" max="9227" width="12" style="18" customWidth="1"/>
    <col min="9228" max="9228" width="11.453125" style="18" customWidth="1"/>
    <col min="9229" max="9472" width="9" style="18"/>
    <col min="9473" max="9473" width="4.90625" style="18" customWidth="1"/>
    <col min="9474" max="9474" width="9.6328125" style="18" customWidth="1"/>
    <col min="9475" max="9482" width="9.90625" style="18" customWidth="1"/>
    <col min="9483" max="9483" width="12" style="18" customWidth="1"/>
    <col min="9484" max="9484" width="11.453125" style="18" customWidth="1"/>
    <col min="9485" max="9728" width="9" style="18"/>
    <col min="9729" max="9729" width="4.90625" style="18" customWidth="1"/>
    <col min="9730" max="9730" width="9.6328125" style="18" customWidth="1"/>
    <col min="9731" max="9738" width="9.90625" style="18" customWidth="1"/>
    <col min="9739" max="9739" width="12" style="18" customWidth="1"/>
    <col min="9740" max="9740" width="11.453125" style="18" customWidth="1"/>
    <col min="9741" max="9984" width="9" style="18"/>
    <col min="9985" max="9985" width="4.90625" style="18" customWidth="1"/>
    <col min="9986" max="9986" width="9.6328125" style="18" customWidth="1"/>
    <col min="9987" max="9994" width="9.90625" style="18" customWidth="1"/>
    <col min="9995" max="9995" width="12" style="18" customWidth="1"/>
    <col min="9996" max="9996" width="11.453125" style="18" customWidth="1"/>
    <col min="9997" max="10240" width="9" style="18"/>
    <col min="10241" max="10241" width="4.90625" style="18" customWidth="1"/>
    <col min="10242" max="10242" width="9.6328125" style="18" customWidth="1"/>
    <col min="10243" max="10250" width="9.90625" style="18" customWidth="1"/>
    <col min="10251" max="10251" width="12" style="18" customWidth="1"/>
    <col min="10252" max="10252" width="11.453125" style="18" customWidth="1"/>
    <col min="10253" max="10496" width="9" style="18"/>
    <col min="10497" max="10497" width="4.90625" style="18" customWidth="1"/>
    <col min="10498" max="10498" width="9.6328125" style="18" customWidth="1"/>
    <col min="10499" max="10506" width="9.90625" style="18" customWidth="1"/>
    <col min="10507" max="10507" width="12" style="18" customWidth="1"/>
    <col min="10508" max="10508" width="11.453125" style="18" customWidth="1"/>
    <col min="10509" max="10752" width="9" style="18"/>
    <col min="10753" max="10753" width="4.90625" style="18" customWidth="1"/>
    <col min="10754" max="10754" width="9.6328125" style="18" customWidth="1"/>
    <col min="10755" max="10762" width="9.90625" style="18" customWidth="1"/>
    <col min="10763" max="10763" width="12" style="18" customWidth="1"/>
    <col min="10764" max="10764" width="11.453125" style="18" customWidth="1"/>
    <col min="10765" max="11008" width="9" style="18"/>
    <col min="11009" max="11009" width="4.90625" style="18" customWidth="1"/>
    <col min="11010" max="11010" width="9.6328125" style="18" customWidth="1"/>
    <col min="11011" max="11018" width="9.90625" style="18" customWidth="1"/>
    <col min="11019" max="11019" width="12" style="18" customWidth="1"/>
    <col min="11020" max="11020" width="11.453125" style="18" customWidth="1"/>
    <col min="11021" max="11264" width="9" style="18"/>
    <col min="11265" max="11265" width="4.90625" style="18" customWidth="1"/>
    <col min="11266" max="11266" width="9.6328125" style="18" customWidth="1"/>
    <col min="11267" max="11274" width="9.90625" style="18" customWidth="1"/>
    <col min="11275" max="11275" width="12" style="18" customWidth="1"/>
    <col min="11276" max="11276" width="11.453125" style="18" customWidth="1"/>
    <col min="11277" max="11520" width="9" style="18"/>
    <col min="11521" max="11521" width="4.90625" style="18" customWidth="1"/>
    <col min="11522" max="11522" width="9.6328125" style="18" customWidth="1"/>
    <col min="11523" max="11530" width="9.90625" style="18" customWidth="1"/>
    <col min="11531" max="11531" width="12" style="18" customWidth="1"/>
    <col min="11532" max="11532" width="11.453125" style="18" customWidth="1"/>
    <col min="11533" max="11776" width="9" style="18"/>
    <col min="11777" max="11777" width="4.90625" style="18" customWidth="1"/>
    <col min="11778" max="11778" width="9.6328125" style="18" customWidth="1"/>
    <col min="11779" max="11786" width="9.90625" style="18" customWidth="1"/>
    <col min="11787" max="11787" width="12" style="18" customWidth="1"/>
    <col min="11788" max="11788" width="11.453125" style="18" customWidth="1"/>
    <col min="11789" max="12032" width="9" style="18"/>
    <col min="12033" max="12033" width="4.90625" style="18" customWidth="1"/>
    <col min="12034" max="12034" width="9.6328125" style="18" customWidth="1"/>
    <col min="12035" max="12042" width="9.90625" style="18" customWidth="1"/>
    <col min="12043" max="12043" width="12" style="18" customWidth="1"/>
    <col min="12044" max="12044" width="11.453125" style="18" customWidth="1"/>
    <col min="12045" max="12288" width="9" style="18"/>
    <col min="12289" max="12289" width="4.90625" style="18" customWidth="1"/>
    <col min="12290" max="12290" width="9.6328125" style="18" customWidth="1"/>
    <col min="12291" max="12298" width="9.90625" style="18" customWidth="1"/>
    <col min="12299" max="12299" width="12" style="18" customWidth="1"/>
    <col min="12300" max="12300" width="11.453125" style="18" customWidth="1"/>
    <col min="12301" max="12544" width="9" style="18"/>
    <col min="12545" max="12545" width="4.90625" style="18" customWidth="1"/>
    <col min="12546" max="12546" width="9.6328125" style="18" customWidth="1"/>
    <col min="12547" max="12554" width="9.90625" style="18" customWidth="1"/>
    <col min="12555" max="12555" width="12" style="18" customWidth="1"/>
    <col min="12556" max="12556" width="11.453125" style="18" customWidth="1"/>
    <col min="12557" max="12800" width="9" style="18"/>
    <col min="12801" max="12801" width="4.90625" style="18" customWidth="1"/>
    <col min="12802" max="12802" width="9.6328125" style="18" customWidth="1"/>
    <col min="12803" max="12810" width="9.90625" style="18" customWidth="1"/>
    <col min="12811" max="12811" width="12" style="18" customWidth="1"/>
    <col min="12812" max="12812" width="11.453125" style="18" customWidth="1"/>
    <col min="12813" max="13056" width="9" style="18"/>
    <col min="13057" max="13057" width="4.90625" style="18" customWidth="1"/>
    <col min="13058" max="13058" width="9.6328125" style="18" customWidth="1"/>
    <col min="13059" max="13066" width="9.90625" style="18" customWidth="1"/>
    <col min="13067" max="13067" width="12" style="18" customWidth="1"/>
    <col min="13068" max="13068" width="11.453125" style="18" customWidth="1"/>
    <col min="13069" max="13312" width="9" style="18"/>
    <col min="13313" max="13313" width="4.90625" style="18" customWidth="1"/>
    <col min="13314" max="13314" width="9.6328125" style="18" customWidth="1"/>
    <col min="13315" max="13322" width="9.90625" style="18" customWidth="1"/>
    <col min="13323" max="13323" width="12" style="18" customWidth="1"/>
    <col min="13324" max="13324" width="11.453125" style="18" customWidth="1"/>
    <col min="13325" max="13568" width="9" style="18"/>
    <col min="13569" max="13569" width="4.90625" style="18" customWidth="1"/>
    <col min="13570" max="13570" width="9.6328125" style="18" customWidth="1"/>
    <col min="13571" max="13578" width="9.90625" style="18" customWidth="1"/>
    <col min="13579" max="13579" width="12" style="18" customWidth="1"/>
    <col min="13580" max="13580" width="11.453125" style="18" customWidth="1"/>
    <col min="13581" max="13824" width="9" style="18"/>
    <col min="13825" max="13825" width="4.90625" style="18" customWidth="1"/>
    <col min="13826" max="13826" width="9.6328125" style="18" customWidth="1"/>
    <col min="13827" max="13834" width="9.90625" style="18" customWidth="1"/>
    <col min="13835" max="13835" width="12" style="18" customWidth="1"/>
    <col min="13836" max="13836" width="11.453125" style="18" customWidth="1"/>
    <col min="13837" max="14080" width="9" style="18"/>
    <col min="14081" max="14081" width="4.90625" style="18" customWidth="1"/>
    <col min="14082" max="14082" width="9.6328125" style="18" customWidth="1"/>
    <col min="14083" max="14090" width="9.90625" style="18" customWidth="1"/>
    <col min="14091" max="14091" width="12" style="18" customWidth="1"/>
    <col min="14092" max="14092" width="11.453125" style="18" customWidth="1"/>
    <col min="14093" max="14336" width="9" style="18"/>
    <col min="14337" max="14337" width="4.90625" style="18" customWidth="1"/>
    <col min="14338" max="14338" width="9.6328125" style="18" customWidth="1"/>
    <col min="14339" max="14346" width="9.90625" style="18" customWidth="1"/>
    <col min="14347" max="14347" width="12" style="18" customWidth="1"/>
    <col min="14348" max="14348" width="11.453125" style="18" customWidth="1"/>
    <col min="14349" max="14592" width="9" style="18"/>
    <col min="14593" max="14593" width="4.90625" style="18" customWidth="1"/>
    <col min="14594" max="14594" width="9.6328125" style="18" customWidth="1"/>
    <col min="14595" max="14602" width="9.90625" style="18" customWidth="1"/>
    <col min="14603" max="14603" width="12" style="18" customWidth="1"/>
    <col min="14604" max="14604" width="11.453125" style="18" customWidth="1"/>
    <col min="14605" max="14848" width="9" style="18"/>
    <col min="14849" max="14849" width="4.90625" style="18" customWidth="1"/>
    <col min="14850" max="14850" width="9.6328125" style="18" customWidth="1"/>
    <col min="14851" max="14858" width="9.90625" style="18" customWidth="1"/>
    <col min="14859" max="14859" width="12" style="18" customWidth="1"/>
    <col min="14860" max="14860" width="11.453125" style="18" customWidth="1"/>
    <col min="14861" max="15104" width="9" style="18"/>
    <col min="15105" max="15105" width="4.90625" style="18" customWidth="1"/>
    <col min="15106" max="15106" width="9.6328125" style="18" customWidth="1"/>
    <col min="15107" max="15114" width="9.90625" style="18" customWidth="1"/>
    <col min="15115" max="15115" width="12" style="18" customWidth="1"/>
    <col min="15116" max="15116" width="11.453125" style="18" customWidth="1"/>
    <col min="15117" max="15360" width="9" style="18"/>
    <col min="15361" max="15361" width="4.90625" style="18" customWidth="1"/>
    <col min="15362" max="15362" width="9.6328125" style="18" customWidth="1"/>
    <col min="15363" max="15370" width="9.90625" style="18" customWidth="1"/>
    <col min="15371" max="15371" width="12" style="18" customWidth="1"/>
    <col min="15372" max="15372" width="11.453125" style="18" customWidth="1"/>
    <col min="15373" max="15616" width="9" style="18"/>
    <col min="15617" max="15617" width="4.90625" style="18" customWidth="1"/>
    <col min="15618" max="15618" width="9.6328125" style="18" customWidth="1"/>
    <col min="15619" max="15626" width="9.90625" style="18" customWidth="1"/>
    <col min="15627" max="15627" width="12" style="18" customWidth="1"/>
    <col min="15628" max="15628" width="11.453125" style="18" customWidth="1"/>
    <col min="15629" max="15872" width="9" style="18"/>
    <col min="15873" max="15873" width="4.90625" style="18" customWidth="1"/>
    <col min="15874" max="15874" width="9.6328125" style="18" customWidth="1"/>
    <col min="15875" max="15882" width="9.90625" style="18" customWidth="1"/>
    <col min="15883" max="15883" width="12" style="18" customWidth="1"/>
    <col min="15884" max="15884" width="11.453125" style="18" customWidth="1"/>
    <col min="15885" max="16128" width="9" style="18"/>
    <col min="16129" max="16129" width="4.90625" style="18" customWidth="1"/>
    <col min="16130" max="16130" width="9.6328125" style="18" customWidth="1"/>
    <col min="16131" max="16138" width="9.90625" style="18" customWidth="1"/>
    <col min="16139" max="16139" width="12" style="18" customWidth="1"/>
    <col min="16140" max="16140" width="11.453125" style="18" customWidth="1"/>
    <col min="16141" max="16384" width="9" style="18"/>
  </cols>
  <sheetData>
    <row r="1" spans="1:13" s="4" customFormat="1" ht="28" customHeight="1" thickBot="1" x14ac:dyDescent="0.25">
      <c r="A1" s="4" t="s">
        <v>63</v>
      </c>
      <c r="D1" s="4" t="s">
        <v>64</v>
      </c>
    </row>
    <row r="2" spans="1:13" s="5" customFormat="1" ht="18.75" customHeight="1" x14ac:dyDescent="0.2">
      <c r="A2" s="291" t="s">
        <v>65</v>
      </c>
      <c r="B2" s="292"/>
      <c r="C2" s="295" t="s">
        <v>3</v>
      </c>
      <c r="D2" s="286" t="s">
        <v>4</v>
      </c>
      <c r="E2" s="286" t="s">
        <v>5</v>
      </c>
      <c r="F2" s="286" t="s">
        <v>6</v>
      </c>
      <c r="G2" s="286" t="s">
        <v>7</v>
      </c>
      <c r="H2" s="286" t="s">
        <v>8</v>
      </c>
      <c r="I2" s="286" t="s">
        <v>9</v>
      </c>
      <c r="J2" s="286" t="s">
        <v>10</v>
      </c>
      <c r="K2" s="286" t="s">
        <v>66</v>
      </c>
      <c r="L2" s="287" t="s">
        <v>67</v>
      </c>
    </row>
    <row r="3" spans="1:13" s="5" customFormat="1" ht="18.75" customHeight="1" thickBot="1" x14ac:dyDescent="0.25">
      <c r="A3" s="293"/>
      <c r="B3" s="294"/>
      <c r="C3" s="296"/>
      <c r="D3" s="248"/>
      <c r="E3" s="248"/>
      <c r="F3" s="248"/>
      <c r="G3" s="248"/>
      <c r="H3" s="248"/>
      <c r="I3" s="248"/>
      <c r="J3" s="248"/>
      <c r="K3" s="248"/>
      <c r="L3" s="288"/>
    </row>
    <row r="4" spans="1:13" s="9" customFormat="1" ht="20.149999999999999" customHeight="1" x14ac:dyDescent="0.2">
      <c r="A4" s="289" t="s">
        <v>25</v>
      </c>
      <c r="B4" s="290"/>
      <c r="C4" s="6">
        <v>167</v>
      </c>
      <c r="D4" s="7">
        <v>160</v>
      </c>
      <c r="E4" s="7">
        <v>181</v>
      </c>
      <c r="F4" s="7">
        <v>188</v>
      </c>
      <c r="G4" s="7">
        <v>172</v>
      </c>
      <c r="H4" s="7">
        <v>291</v>
      </c>
      <c r="I4" s="7">
        <v>300</v>
      </c>
      <c r="J4" s="7">
        <v>354</v>
      </c>
      <c r="K4" s="7">
        <v>372</v>
      </c>
      <c r="L4" s="8">
        <v>330</v>
      </c>
    </row>
    <row r="5" spans="1:13" s="13" customFormat="1" ht="20.149999999999999" customHeight="1" x14ac:dyDescent="0.2">
      <c r="A5" s="284" t="s">
        <v>26</v>
      </c>
      <c r="B5" s="285"/>
      <c r="C5" s="10">
        <v>62</v>
      </c>
      <c r="D5" s="11">
        <v>65</v>
      </c>
      <c r="E5" s="11">
        <v>65</v>
      </c>
      <c r="F5" s="11">
        <v>80</v>
      </c>
      <c r="G5" s="11">
        <v>71</v>
      </c>
      <c r="H5" s="11">
        <v>124</v>
      </c>
      <c r="I5" s="11">
        <v>122</v>
      </c>
      <c r="J5" s="11">
        <v>144</v>
      </c>
      <c r="K5" s="11">
        <v>126</v>
      </c>
      <c r="L5" s="12">
        <v>108</v>
      </c>
      <c r="M5" s="9"/>
    </row>
    <row r="6" spans="1:13" s="13" customFormat="1" x14ac:dyDescent="0.2">
      <c r="A6" s="241" t="s">
        <v>27</v>
      </c>
      <c r="B6" s="242"/>
      <c r="C6" s="14">
        <v>38</v>
      </c>
      <c r="D6" s="15">
        <v>37</v>
      </c>
      <c r="E6" s="15">
        <v>40</v>
      </c>
      <c r="F6" s="15">
        <v>37</v>
      </c>
      <c r="G6" s="15">
        <v>34</v>
      </c>
      <c r="H6" s="15">
        <v>53</v>
      </c>
      <c r="I6" s="15">
        <v>61</v>
      </c>
      <c r="J6" s="15">
        <v>67</v>
      </c>
      <c r="K6" s="15">
        <v>59</v>
      </c>
      <c r="L6" s="16">
        <v>68</v>
      </c>
      <c r="M6" s="9"/>
    </row>
    <row r="7" spans="1:13" s="13" customFormat="1" x14ac:dyDescent="0.2">
      <c r="A7" s="282" t="s">
        <v>28</v>
      </c>
      <c r="B7" s="283"/>
      <c r="C7" s="14">
        <v>3</v>
      </c>
      <c r="D7" s="15">
        <v>2</v>
      </c>
      <c r="E7" s="15">
        <v>5</v>
      </c>
      <c r="F7" s="15">
        <v>2</v>
      </c>
      <c r="G7" s="15">
        <v>5</v>
      </c>
      <c r="H7" s="15">
        <v>8</v>
      </c>
      <c r="I7" s="15">
        <v>9</v>
      </c>
      <c r="J7" s="15">
        <v>28</v>
      </c>
      <c r="K7" s="15">
        <v>29</v>
      </c>
      <c r="L7" s="16">
        <v>23</v>
      </c>
      <c r="M7" s="9"/>
    </row>
    <row r="8" spans="1:13" s="13" customFormat="1" x14ac:dyDescent="0.2">
      <c r="A8" s="241" t="s">
        <v>29</v>
      </c>
      <c r="B8" s="242"/>
      <c r="C8" s="14">
        <v>6</v>
      </c>
      <c r="D8" s="15">
        <v>5</v>
      </c>
      <c r="E8" s="15">
        <v>6</v>
      </c>
      <c r="F8" s="15">
        <v>5</v>
      </c>
      <c r="G8" s="15">
        <v>11</v>
      </c>
      <c r="H8" s="15">
        <v>11</v>
      </c>
      <c r="I8" s="15">
        <v>13</v>
      </c>
      <c r="J8" s="15">
        <v>14</v>
      </c>
      <c r="K8" s="15">
        <v>24</v>
      </c>
      <c r="L8" s="16">
        <v>25</v>
      </c>
      <c r="M8" s="9"/>
    </row>
    <row r="9" spans="1:13" s="13" customFormat="1" ht="20.149999999999999" customHeight="1" x14ac:dyDescent="0.2">
      <c r="A9" s="282" t="s">
        <v>30</v>
      </c>
      <c r="B9" s="283"/>
      <c r="C9" s="14">
        <v>13</v>
      </c>
      <c r="D9" s="15">
        <v>10</v>
      </c>
      <c r="E9" s="15">
        <v>10</v>
      </c>
      <c r="F9" s="15">
        <v>14</v>
      </c>
      <c r="G9" s="15">
        <v>10</v>
      </c>
      <c r="H9" s="15">
        <v>22</v>
      </c>
      <c r="I9" s="15">
        <v>17</v>
      </c>
      <c r="J9" s="15">
        <v>19</v>
      </c>
      <c r="K9" s="15">
        <v>16</v>
      </c>
      <c r="L9" s="16">
        <v>22</v>
      </c>
      <c r="M9" s="9"/>
    </row>
    <row r="10" spans="1:13" s="5" customFormat="1" x14ac:dyDescent="0.2">
      <c r="A10" s="28"/>
      <c r="B10" s="29" t="s">
        <v>68</v>
      </c>
      <c r="C10" s="14">
        <v>6</v>
      </c>
      <c r="D10" s="15">
        <v>3</v>
      </c>
      <c r="E10" s="15">
        <v>3</v>
      </c>
      <c r="F10" s="15">
        <v>2</v>
      </c>
      <c r="G10" s="15">
        <v>0</v>
      </c>
      <c r="H10" s="15">
        <v>6</v>
      </c>
      <c r="I10" s="15">
        <v>4</v>
      </c>
      <c r="J10" s="15">
        <v>6</v>
      </c>
      <c r="K10" s="15">
        <v>2</v>
      </c>
      <c r="L10" s="16">
        <v>3</v>
      </c>
      <c r="M10" s="17"/>
    </row>
    <row r="11" spans="1:13" s="5" customFormat="1" x14ac:dyDescent="0.2">
      <c r="A11" s="28"/>
      <c r="B11" s="29" t="s">
        <v>31</v>
      </c>
      <c r="C11" s="14">
        <v>6</v>
      </c>
      <c r="D11" s="15">
        <v>7</v>
      </c>
      <c r="E11" s="15">
        <v>7</v>
      </c>
      <c r="F11" s="15">
        <v>11</v>
      </c>
      <c r="G11" s="15">
        <v>7</v>
      </c>
      <c r="H11" s="15">
        <v>15</v>
      </c>
      <c r="I11" s="15">
        <v>13</v>
      </c>
      <c r="J11" s="15">
        <v>11</v>
      </c>
      <c r="K11" s="15">
        <v>12</v>
      </c>
      <c r="L11" s="16">
        <v>13</v>
      </c>
      <c r="M11" s="17"/>
    </row>
    <row r="12" spans="1:13" s="5" customFormat="1" x14ac:dyDescent="0.2">
      <c r="A12" s="28"/>
      <c r="B12" s="29" t="s">
        <v>69</v>
      </c>
      <c r="C12" s="14">
        <v>1</v>
      </c>
      <c r="D12" s="15">
        <v>0</v>
      </c>
      <c r="E12" s="15">
        <v>0</v>
      </c>
      <c r="F12" s="15">
        <v>1</v>
      </c>
      <c r="G12" s="15">
        <v>3</v>
      </c>
      <c r="H12" s="15">
        <v>1</v>
      </c>
      <c r="I12" s="15">
        <v>0</v>
      </c>
      <c r="J12" s="15">
        <v>2</v>
      </c>
      <c r="K12" s="15">
        <v>2</v>
      </c>
      <c r="L12" s="16">
        <v>6</v>
      </c>
      <c r="M12" s="17"/>
    </row>
    <row r="13" spans="1:13" s="13" customFormat="1" ht="20.149999999999999" customHeight="1" x14ac:dyDescent="0.2">
      <c r="A13" s="282" t="s">
        <v>32</v>
      </c>
      <c r="B13" s="283"/>
      <c r="C13" s="14">
        <v>13</v>
      </c>
      <c r="D13" s="15">
        <v>14</v>
      </c>
      <c r="E13" s="15">
        <v>20</v>
      </c>
      <c r="F13" s="15">
        <v>21</v>
      </c>
      <c r="G13" s="15">
        <v>15</v>
      </c>
      <c r="H13" s="15">
        <v>29</v>
      </c>
      <c r="I13" s="15">
        <v>31</v>
      </c>
      <c r="J13" s="15">
        <v>28</v>
      </c>
      <c r="K13" s="15">
        <v>35</v>
      </c>
      <c r="L13" s="16">
        <v>24</v>
      </c>
      <c r="M13" s="9"/>
    </row>
    <row r="14" spans="1:13" s="5" customFormat="1" x14ac:dyDescent="0.2">
      <c r="A14" s="28"/>
      <c r="B14" s="29" t="s">
        <v>70</v>
      </c>
      <c r="C14" s="14">
        <v>4</v>
      </c>
      <c r="D14" s="15">
        <v>1</v>
      </c>
      <c r="E14" s="15">
        <v>2</v>
      </c>
      <c r="F14" s="15">
        <v>3</v>
      </c>
      <c r="G14" s="15">
        <v>3</v>
      </c>
      <c r="H14" s="15">
        <v>9</v>
      </c>
      <c r="I14" s="15">
        <v>9</v>
      </c>
      <c r="J14" s="15">
        <v>6</v>
      </c>
      <c r="K14" s="15">
        <v>8</v>
      </c>
      <c r="L14" s="16">
        <v>2</v>
      </c>
      <c r="M14" s="17"/>
    </row>
    <row r="15" spans="1:13" s="5" customFormat="1" ht="13.5" customHeight="1" x14ac:dyDescent="0.2">
      <c r="A15" s="28"/>
      <c r="B15" s="29" t="s">
        <v>71</v>
      </c>
      <c r="C15" s="14">
        <v>2</v>
      </c>
      <c r="D15" s="15">
        <v>1</v>
      </c>
      <c r="E15" s="15">
        <v>1</v>
      </c>
      <c r="F15" s="15">
        <v>3</v>
      </c>
      <c r="G15" s="15">
        <v>2</v>
      </c>
      <c r="H15" s="15">
        <v>4</v>
      </c>
      <c r="I15" s="15">
        <v>4</v>
      </c>
      <c r="J15" s="15">
        <v>5</v>
      </c>
      <c r="K15" s="15">
        <v>5</v>
      </c>
      <c r="L15" s="16">
        <v>2</v>
      </c>
      <c r="M15" s="17"/>
    </row>
    <row r="16" spans="1:13" s="5" customFormat="1" ht="13.5" customHeight="1" x14ac:dyDescent="0.2">
      <c r="A16" s="28"/>
      <c r="B16" s="29" t="s">
        <v>72</v>
      </c>
      <c r="C16" s="14">
        <v>1</v>
      </c>
      <c r="D16" s="15">
        <v>1</v>
      </c>
      <c r="E16" s="15">
        <v>3</v>
      </c>
      <c r="F16" s="15">
        <v>2</v>
      </c>
      <c r="G16" s="15">
        <v>4</v>
      </c>
      <c r="H16" s="15">
        <v>4</v>
      </c>
      <c r="I16" s="15">
        <v>4</v>
      </c>
      <c r="J16" s="15">
        <v>2</v>
      </c>
      <c r="K16" s="15">
        <v>10</v>
      </c>
      <c r="L16" s="16">
        <v>9</v>
      </c>
      <c r="M16" s="17"/>
    </row>
    <row r="17" spans="1:13" s="5" customFormat="1" ht="13.5" customHeight="1" x14ac:dyDescent="0.2">
      <c r="A17" s="28"/>
      <c r="B17" s="29" t="s">
        <v>73</v>
      </c>
      <c r="C17" s="14">
        <v>0</v>
      </c>
      <c r="D17" s="15">
        <v>2</v>
      </c>
      <c r="E17" s="15">
        <v>1</v>
      </c>
      <c r="F17" s="15">
        <v>3</v>
      </c>
      <c r="G17" s="15">
        <v>1</v>
      </c>
      <c r="H17" s="15">
        <v>3</v>
      </c>
      <c r="I17" s="15">
        <v>3</v>
      </c>
      <c r="J17" s="15">
        <v>3</v>
      </c>
      <c r="K17" s="15">
        <v>2</v>
      </c>
      <c r="L17" s="16">
        <v>5</v>
      </c>
      <c r="M17" s="17"/>
    </row>
    <row r="18" spans="1:13" s="5" customFormat="1" ht="13.5" customHeight="1" x14ac:dyDescent="0.2">
      <c r="A18" s="28"/>
      <c r="B18" s="29" t="s">
        <v>33</v>
      </c>
      <c r="C18" s="14">
        <v>1</v>
      </c>
      <c r="D18" s="15">
        <v>0</v>
      </c>
      <c r="E18" s="15">
        <v>3</v>
      </c>
      <c r="F18" s="15">
        <v>0</v>
      </c>
      <c r="G18" s="15">
        <v>0</v>
      </c>
      <c r="H18" s="15">
        <v>4</v>
      </c>
      <c r="I18" s="15">
        <v>3</v>
      </c>
      <c r="J18" s="15">
        <v>5</v>
      </c>
      <c r="K18" s="15">
        <v>0</v>
      </c>
      <c r="L18" s="16">
        <v>2</v>
      </c>
      <c r="M18" s="17"/>
    </row>
    <row r="19" spans="1:13" s="5" customFormat="1" ht="13.5" customHeight="1" x14ac:dyDescent="0.2">
      <c r="A19" s="28"/>
      <c r="B19" s="29" t="s">
        <v>74</v>
      </c>
      <c r="C19" s="14">
        <v>1</v>
      </c>
      <c r="D19" s="15">
        <v>3</v>
      </c>
      <c r="E19" s="15">
        <v>2</v>
      </c>
      <c r="F19" s="15">
        <v>2</v>
      </c>
      <c r="G19" s="15">
        <v>2</v>
      </c>
      <c r="H19" s="15">
        <v>3</v>
      </c>
      <c r="I19" s="15">
        <v>3</v>
      </c>
      <c r="J19" s="15">
        <v>2</v>
      </c>
      <c r="K19" s="15">
        <v>3</v>
      </c>
      <c r="L19" s="16">
        <v>2</v>
      </c>
      <c r="M19" s="17"/>
    </row>
    <row r="20" spans="1:13" s="5" customFormat="1" ht="13.5" customHeight="1" x14ac:dyDescent="0.2">
      <c r="A20" s="28"/>
      <c r="B20" s="29" t="s">
        <v>75</v>
      </c>
      <c r="C20" s="14">
        <v>0</v>
      </c>
      <c r="D20" s="15">
        <v>0</v>
      </c>
      <c r="E20" s="15">
        <v>0</v>
      </c>
      <c r="F20" s="15">
        <v>1</v>
      </c>
      <c r="G20" s="15">
        <v>0</v>
      </c>
      <c r="H20" s="15">
        <v>1</v>
      </c>
      <c r="I20" s="15">
        <v>3</v>
      </c>
      <c r="J20" s="15">
        <v>1</v>
      </c>
      <c r="K20" s="15">
        <v>0</v>
      </c>
      <c r="L20" s="16">
        <v>0</v>
      </c>
      <c r="M20" s="17"/>
    </row>
    <row r="21" spans="1:13" s="5" customFormat="1" ht="13.5" customHeight="1" x14ac:dyDescent="0.2">
      <c r="A21" s="28"/>
      <c r="B21" s="29" t="s">
        <v>34</v>
      </c>
      <c r="C21" s="14">
        <v>4</v>
      </c>
      <c r="D21" s="15">
        <v>6</v>
      </c>
      <c r="E21" s="15">
        <v>8</v>
      </c>
      <c r="F21" s="15">
        <v>7</v>
      </c>
      <c r="G21" s="15">
        <v>3</v>
      </c>
      <c r="H21" s="15">
        <v>1</v>
      </c>
      <c r="I21" s="15">
        <v>2</v>
      </c>
      <c r="J21" s="15">
        <v>4</v>
      </c>
      <c r="K21" s="15">
        <v>7</v>
      </c>
      <c r="L21" s="16">
        <v>2</v>
      </c>
      <c r="M21" s="17"/>
    </row>
    <row r="22" spans="1:13" s="13" customFormat="1" ht="20.149999999999999" customHeight="1" x14ac:dyDescent="0.2">
      <c r="A22" s="282" t="s">
        <v>76</v>
      </c>
      <c r="B22" s="283"/>
      <c r="C22" s="14">
        <v>12</v>
      </c>
      <c r="D22" s="15">
        <v>8</v>
      </c>
      <c r="E22" s="15">
        <v>8</v>
      </c>
      <c r="F22" s="15">
        <v>11</v>
      </c>
      <c r="G22" s="15">
        <v>8</v>
      </c>
      <c r="H22" s="15">
        <v>8</v>
      </c>
      <c r="I22" s="15">
        <v>6</v>
      </c>
      <c r="J22" s="15">
        <v>12</v>
      </c>
      <c r="K22" s="15">
        <v>17</v>
      </c>
      <c r="L22" s="16">
        <v>12</v>
      </c>
      <c r="M22" s="9"/>
    </row>
    <row r="23" spans="1:13" s="5" customFormat="1" x14ac:dyDescent="0.2">
      <c r="A23" s="28"/>
      <c r="B23" s="29" t="s">
        <v>77</v>
      </c>
      <c r="C23" s="14">
        <v>5</v>
      </c>
      <c r="D23" s="15">
        <v>4</v>
      </c>
      <c r="E23" s="15">
        <v>4</v>
      </c>
      <c r="F23" s="15">
        <v>9</v>
      </c>
      <c r="G23" s="15">
        <v>5</v>
      </c>
      <c r="H23" s="15">
        <v>7</v>
      </c>
      <c r="I23" s="15">
        <v>3</v>
      </c>
      <c r="J23" s="15">
        <v>6</v>
      </c>
      <c r="K23" s="15">
        <v>11</v>
      </c>
      <c r="L23" s="16">
        <v>4</v>
      </c>
      <c r="M23" s="17"/>
    </row>
    <row r="24" spans="1:13" s="5" customFormat="1" x14ac:dyDescent="0.2">
      <c r="A24" s="28"/>
      <c r="B24" s="29" t="s">
        <v>78</v>
      </c>
      <c r="C24" s="14">
        <v>1</v>
      </c>
      <c r="D24" s="15">
        <v>0</v>
      </c>
      <c r="E24" s="15">
        <v>0</v>
      </c>
      <c r="F24" s="15">
        <v>1</v>
      </c>
      <c r="G24" s="15">
        <v>0</v>
      </c>
      <c r="H24" s="15">
        <v>0</v>
      </c>
      <c r="I24" s="15">
        <v>0</v>
      </c>
      <c r="J24" s="15">
        <v>0</v>
      </c>
      <c r="K24" s="15">
        <v>0</v>
      </c>
      <c r="L24" s="16">
        <v>3</v>
      </c>
      <c r="M24" s="17"/>
    </row>
    <row r="25" spans="1:13" s="5" customFormat="1" x14ac:dyDescent="0.2">
      <c r="A25" s="28"/>
      <c r="B25" s="29" t="s">
        <v>79</v>
      </c>
      <c r="C25" s="14">
        <v>6</v>
      </c>
      <c r="D25" s="15">
        <v>4</v>
      </c>
      <c r="E25" s="15">
        <v>4</v>
      </c>
      <c r="F25" s="15">
        <v>1</v>
      </c>
      <c r="G25" s="15">
        <v>3</v>
      </c>
      <c r="H25" s="15">
        <v>1</v>
      </c>
      <c r="I25" s="15">
        <v>3</v>
      </c>
      <c r="J25" s="15">
        <v>6</v>
      </c>
      <c r="K25" s="15">
        <v>6</v>
      </c>
      <c r="L25" s="16">
        <v>5</v>
      </c>
      <c r="M25" s="17"/>
    </row>
    <row r="26" spans="1:13" s="13" customFormat="1" ht="20.149999999999999" customHeight="1" x14ac:dyDescent="0.2">
      <c r="A26" s="282" t="s">
        <v>36</v>
      </c>
      <c r="B26" s="283"/>
      <c r="C26" s="14">
        <v>9</v>
      </c>
      <c r="D26" s="15">
        <v>7</v>
      </c>
      <c r="E26" s="15">
        <v>11</v>
      </c>
      <c r="F26" s="15">
        <v>3</v>
      </c>
      <c r="G26" s="15">
        <v>4</v>
      </c>
      <c r="H26" s="15">
        <v>15</v>
      </c>
      <c r="I26" s="15">
        <v>8</v>
      </c>
      <c r="J26" s="15">
        <v>16</v>
      </c>
      <c r="K26" s="15">
        <v>35</v>
      </c>
      <c r="L26" s="16">
        <v>24</v>
      </c>
      <c r="M26" s="9"/>
    </row>
    <row r="27" spans="1:13" s="5" customFormat="1" x14ac:dyDescent="0.2">
      <c r="A27" s="28"/>
      <c r="B27" s="29" t="s">
        <v>80</v>
      </c>
      <c r="C27" s="14">
        <v>1</v>
      </c>
      <c r="D27" s="15">
        <v>0</v>
      </c>
      <c r="E27" s="15">
        <v>1</v>
      </c>
      <c r="F27" s="15">
        <v>0</v>
      </c>
      <c r="G27" s="15">
        <v>0</v>
      </c>
      <c r="H27" s="15">
        <v>0</v>
      </c>
      <c r="I27" s="15">
        <v>1</v>
      </c>
      <c r="J27" s="15">
        <v>4</v>
      </c>
      <c r="K27" s="15">
        <v>2</v>
      </c>
      <c r="L27" s="16">
        <v>3</v>
      </c>
      <c r="M27" s="17"/>
    </row>
    <row r="28" spans="1:13" s="5" customFormat="1" x14ac:dyDescent="0.2">
      <c r="A28" s="28"/>
      <c r="B28" s="29" t="s">
        <v>81</v>
      </c>
      <c r="C28" s="14">
        <v>0</v>
      </c>
      <c r="D28" s="15">
        <v>0</v>
      </c>
      <c r="E28" s="15">
        <v>0</v>
      </c>
      <c r="F28" s="15">
        <v>0</v>
      </c>
      <c r="G28" s="15">
        <v>0</v>
      </c>
      <c r="H28" s="15">
        <v>0</v>
      </c>
      <c r="I28" s="15">
        <v>1</v>
      </c>
      <c r="J28" s="15">
        <v>1</v>
      </c>
      <c r="K28" s="15">
        <v>1</v>
      </c>
      <c r="L28" s="16">
        <v>0</v>
      </c>
      <c r="M28" s="17"/>
    </row>
    <row r="29" spans="1:13" s="5" customFormat="1" x14ac:dyDescent="0.2">
      <c r="A29" s="28"/>
      <c r="B29" s="29" t="s">
        <v>82</v>
      </c>
      <c r="C29" s="14">
        <v>0</v>
      </c>
      <c r="D29" s="15">
        <v>0</v>
      </c>
      <c r="E29" s="15">
        <v>1</v>
      </c>
      <c r="F29" s="15">
        <v>0</v>
      </c>
      <c r="G29" s="15">
        <v>0</v>
      </c>
      <c r="H29" s="15">
        <v>1</v>
      </c>
      <c r="I29" s="15">
        <v>2</v>
      </c>
      <c r="J29" s="15">
        <v>1</v>
      </c>
      <c r="K29" s="15">
        <v>1</v>
      </c>
      <c r="L29" s="16">
        <v>1</v>
      </c>
      <c r="M29" s="17"/>
    </row>
    <row r="30" spans="1:13" s="5" customFormat="1" x14ac:dyDescent="0.2">
      <c r="A30" s="28"/>
      <c r="B30" s="29" t="s">
        <v>37</v>
      </c>
      <c r="C30" s="14">
        <v>1</v>
      </c>
      <c r="D30" s="15">
        <v>1</v>
      </c>
      <c r="E30" s="15">
        <v>0</v>
      </c>
      <c r="F30" s="15">
        <v>1</v>
      </c>
      <c r="G30" s="15">
        <v>0</v>
      </c>
      <c r="H30" s="15">
        <v>4</v>
      </c>
      <c r="I30" s="15">
        <v>0</v>
      </c>
      <c r="J30" s="15">
        <v>1</v>
      </c>
      <c r="K30" s="15">
        <v>8</v>
      </c>
      <c r="L30" s="16">
        <v>7</v>
      </c>
      <c r="M30" s="17"/>
    </row>
    <row r="31" spans="1:13" s="5" customFormat="1" x14ac:dyDescent="0.2">
      <c r="A31" s="28"/>
      <c r="B31" s="29" t="s">
        <v>83</v>
      </c>
      <c r="C31" s="14">
        <v>2</v>
      </c>
      <c r="D31" s="15">
        <v>0</v>
      </c>
      <c r="E31" s="15">
        <v>1</v>
      </c>
      <c r="F31" s="15">
        <v>1</v>
      </c>
      <c r="G31" s="15">
        <v>0</v>
      </c>
      <c r="H31" s="15">
        <v>1</v>
      </c>
      <c r="I31" s="15">
        <v>0</v>
      </c>
      <c r="J31" s="15">
        <v>0</v>
      </c>
      <c r="K31" s="15">
        <v>3</v>
      </c>
      <c r="L31" s="16">
        <v>1</v>
      </c>
      <c r="M31" s="17"/>
    </row>
    <row r="32" spans="1:13" s="5" customFormat="1" x14ac:dyDescent="0.2">
      <c r="A32" s="28"/>
      <c r="B32" s="29" t="s">
        <v>84</v>
      </c>
      <c r="C32" s="14">
        <v>0</v>
      </c>
      <c r="D32" s="15">
        <v>1</v>
      </c>
      <c r="E32" s="15">
        <v>1</v>
      </c>
      <c r="F32" s="15">
        <v>0</v>
      </c>
      <c r="G32" s="15">
        <v>2</v>
      </c>
      <c r="H32" s="15">
        <v>1</v>
      </c>
      <c r="I32" s="15">
        <v>2</v>
      </c>
      <c r="J32" s="15">
        <v>4</v>
      </c>
      <c r="K32" s="15">
        <v>2</v>
      </c>
      <c r="L32" s="16">
        <v>2</v>
      </c>
      <c r="M32" s="17"/>
    </row>
    <row r="33" spans="1:13" s="5" customFormat="1" x14ac:dyDescent="0.2">
      <c r="A33" s="28"/>
      <c r="B33" s="29" t="s">
        <v>85</v>
      </c>
      <c r="C33" s="14">
        <v>1</v>
      </c>
      <c r="D33" s="15">
        <v>3</v>
      </c>
      <c r="E33" s="15">
        <v>0</v>
      </c>
      <c r="F33" s="15">
        <v>0</v>
      </c>
      <c r="G33" s="15">
        <v>1</v>
      </c>
      <c r="H33" s="15">
        <v>4</v>
      </c>
      <c r="I33" s="15">
        <v>1</v>
      </c>
      <c r="J33" s="15">
        <v>1</v>
      </c>
      <c r="K33" s="15">
        <v>5</v>
      </c>
      <c r="L33" s="16">
        <v>3</v>
      </c>
      <c r="M33" s="17"/>
    </row>
    <row r="34" spans="1:13" s="5" customFormat="1" x14ac:dyDescent="0.2">
      <c r="A34" s="28"/>
      <c r="B34" s="29" t="s">
        <v>86</v>
      </c>
      <c r="C34" s="14">
        <v>2</v>
      </c>
      <c r="D34" s="15">
        <v>1</v>
      </c>
      <c r="E34" s="15">
        <v>5</v>
      </c>
      <c r="F34" s="15">
        <v>0</v>
      </c>
      <c r="G34" s="15">
        <v>0</v>
      </c>
      <c r="H34" s="15">
        <v>3</v>
      </c>
      <c r="I34" s="15">
        <v>0</v>
      </c>
      <c r="J34" s="15">
        <v>2</v>
      </c>
      <c r="K34" s="15">
        <v>6</v>
      </c>
      <c r="L34" s="16">
        <v>6</v>
      </c>
      <c r="M34" s="17"/>
    </row>
    <row r="35" spans="1:13" s="5" customFormat="1" x14ac:dyDescent="0.2">
      <c r="A35" s="28"/>
      <c r="B35" s="29" t="s">
        <v>87</v>
      </c>
      <c r="C35" s="14">
        <v>2</v>
      </c>
      <c r="D35" s="15">
        <v>1</v>
      </c>
      <c r="E35" s="15">
        <v>2</v>
      </c>
      <c r="F35" s="15">
        <v>1</v>
      </c>
      <c r="G35" s="15">
        <v>1</v>
      </c>
      <c r="H35" s="15">
        <v>1</v>
      </c>
      <c r="I35" s="15">
        <v>1</v>
      </c>
      <c r="J35" s="15">
        <v>2</v>
      </c>
      <c r="K35" s="15">
        <v>7</v>
      </c>
      <c r="L35" s="16">
        <v>1</v>
      </c>
      <c r="M35" s="17"/>
    </row>
    <row r="36" spans="1:13" s="13" customFormat="1" ht="20.149999999999999" customHeight="1" x14ac:dyDescent="0.2">
      <c r="A36" s="241" t="s">
        <v>41</v>
      </c>
      <c r="B36" s="242"/>
      <c r="C36" s="14">
        <v>9</v>
      </c>
      <c r="D36" s="15">
        <v>12</v>
      </c>
      <c r="E36" s="15">
        <v>13</v>
      </c>
      <c r="F36" s="15">
        <v>12</v>
      </c>
      <c r="G36" s="15">
        <v>13</v>
      </c>
      <c r="H36" s="15">
        <v>16</v>
      </c>
      <c r="I36" s="15">
        <v>28</v>
      </c>
      <c r="J36" s="15">
        <v>22</v>
      </c>
      <c r="K36" s="15">
        <v>25</v>
      </c>
      <c r="L36" s="16">
        <v>15</v>
      </c>
      <c r="M36" s="9"/>
    </row>
    <row r="37" spans="1:13" s="5" customFormat="1" x14ac:dyDescent="0.2">
      <c r="A37" s="28"/>
      <c r="B37" s="29" t="s">
        <v>88</v>
      </c>
      <c r="C37" s="14">
        <v>1</v>
      </c>
      <c r="D37" s="15">
        <v>3</v>
      </c>
      <c r="E37" s="15">
        <v>1</v>
      </c>
      <c r="F37" s="15">
        <v>1</v>
      </c>
      <c r="G37" s="15">
        <v>2</v>
      </c>
      <c r="H37" s="15">
        <v>2</v>
      </c>
      <c r="I37" s="15">
        <v>8</v>
      </c>
      <c r="J37" s="15">
        <v>6</v>
      </c>
      <c r="K37" s="15">
        <v>4</v>
      </c>
      <c r="L37" s="16">
        <v>1</v>
      </c>
      <c r="M37" s="17"/>
    </row>
    <row r="38" spans="1:13" s="5" customFormat="1" x14ac:dyDescent="0.2">
      <c r="A38" s="28"/>
      <c r="B38" s="29" t="s">
        <v>89</v>
      </c>
      <c r="C38" s="14">
        <v>2</v>
      </c>
      <c r="D38" s="15">
        <v>0</v>
      </c>
      <c r="E38" s="15">
        <v>0</v>
      </c>
      <c r="F38" s="15">
        <v>0</v>
      </c>
      <c r="G38" s="15">
        <v>0</v>
      </c>
      <c r="H38" s="15">
        <v>0</v>
      </c>
      <c r="I38" s="15">
        <v>2</v>
      </c>
      <c r="J38" s="15">
        <v>1</v>
      </c>
      <c r="K38" s="15">
        <v>2</v>
      </c>
      <c r="L38" s="16">
        <v>1</v>
      </c>
      <c r="M38" s="17"/>
    </row>
    <row r="39" spans="1:13" s="5" customFormat="1" x14ac:dyDescent="0.2">
      <c r="A39" s="28"/>
      <c r="B39" s="29" t="s">
        <v>90</v>
      </c>
      <c r="C39" s="14">
        <v>0</v>
      </c>
      <c r="D39" s="15">
        <v>0</v>
      </c>
      <c r="E39" s="15">
        <v>5</v>
      </c>
      <c r="F39" s="15">
        <v>4</v>
      </c>
      <c r="G39" s="15">
        <v>1</v>
      </c>
      <c r="H39" s="15">
        <v>7</v>
      </c>
      <c r="I39" s="15">
        <v>1</v>
      </c>
      <c r="J39" s="15">
        <v>3</v>
      </c>
      <c r="K39" s="15">
        <v>3</v>
      </c>
      <c r="L39" s="16">
        <v>1</v>
      </c>
      <c r="M39" s="17"/>
    </row>
    <row r="40" spans="1:13" s="5" customFormat="1" x14ac:dyDescent="0.2">
      <c r="A40" s="28"/>
      <c r="B40" s="29" t="s">
        <v>42</v>
      </c>
      <c r="C40" s="14">
        <v>1</v>
      </c>
      <c r="D40" s="15">
        <v>1</v>
      </c>
      <c r="E40" s="15">
        <v>0</v>
      </c>
      <c r="F40" s="15">
        <v>0</v>
      </c>
      <c r="G40" s="15">
        <v>0</v>
      </c>
      <c r="H40" s="15">
        <v>1</v>
      </c>
      <c r="I40" s="15">
        <v>2</v>
      </c>
      <c r="J40" s="15">
        <v>1</v>
      </c>
      <c r="K40" s="15">
        <v>1</v>
      </c>
      <c r="L40" s="16">
        <v>0</v>
      </c>
      <c r="M40" s="17"/>
    </row>
    <row r="41" spans="1:13" s="5" customFormat="1" x14ac:dyDescent="0.2">
      <c r="A41" s="28"/>
      <c r="B41" s="29" t="s">
        <v>91</v>
      </c>
      <c r="C41" s="14">
        <v>1</v>
      </c>
      <c r="D41" s="15">
        <v>2</v>
      </c>
      <c r="E41" s="15">
        <v>0</v>
      </c>
      <c r="F41" s="15">
        <v>0</v>
      </c>
      <c r="G41" s="15">
        <v>6</v>
      </c>
      <c r="H41" s="15">
        <v>2</v>
      </c>
      <c r="I41" s="15">
        <v>7</v>
      </c>
      <c r="J41" s="15">
        <v>5</v>
      </c>
      <c r="K41" s="15">
        <v>7</v>
      </c>
      <c r="L41" s="16">
        <v>4</v>
      </c>
      <c r="M41" s="17"/>
    </row>
    <row r="42" spans="1:13" s="5" customFormat="1" x14ac:dyDescent="0.2">
      <c r="A42" s="28"/>
      <c r="B42" s="29" t="s">
        <v>92</v>
      </c>
      <c r="C42" s="14">
        <v>4</v>
      </c>
      <c r="D42" s="15">
        <v>3</v>
      </c>
      <c r="E42" s="15">
        <v>2</v>
      </c>
      <c r="F42" s="15">
        <v>2</v>
      </c>
      <c r="G42" s="15">
        <v>1</v>
      </c>
      <c r="H42" s="15">
        <v>4</v>
      </c>
      <c r="I42" s="15">
        <v>2</v>
      </c>
      <c r="J42" s="15">
        <v>2</v>
      </c>
      <c r="K42" s="15">
        <v>5</v>
      </c>
      <c r="L42" s="16">
        <v>2</v>
      </c>
      <c r="M42" s="17"/>
    </row>
    <row r="43" spans="1:13" s="5" customFormat="1" x14ac:dyDescent="0.2">
      <c r="A43" s="28"/>
      <c r="B43" s="29" t="s">
        <v>93</v>
      </c>
      <c r="C43" s="14">
        <v>0</v>
      </c>
      <c r="D43" s="15">
        <v>1</v>
      </c>
      <c r="E43" s="15">
        <v>3</v>
      </c>
      <c r="F43" s="15">
        <v>3</v>
      </c>
      <c r="G43" s="15">
        <v>2</v>
      </c>
      <c r="H43" s="15">
        <v>0</v>
      </c>
      <c r="I43" s="15">
        <v>5</v>
      </c>
      <c r="J43" s="15">
        <v>3</v>
      </c>
      <c r="K43" s="15">
        <v>1</v>
      </c>
      <c r="L43" s="16">
        <v>4</v>
      </c>
      <c r="M43" s="17"/>
    </row>
    <row r="44" spans="1:13" s="5" customFormat="1" x14ac:dyDescent="0.2">
      <c r="A44" s="28"/>
      <c r="B44" s="29" t="s">
        <v>94</v>
      </c>
      <c r="C44" s="14">
        <v>0</v>
      </c>
      <c r="D44" s="15">
        <v>2</v>
      </c>
      <c r="E44" s="15">
        <v>2</v>
      </c>
      <c r="F44" s="15">
        <v>2</v>
      </c>
      <c r="G44" s="15">
        <v>1</v>
      </c>
      <c r="H44" s="15">
        <v>0</v>
      </c>
      <c r="I44" s="15">
        <v>1</v>
      </c>
      <c r="J44" s="15">
        <v>1</v>
      </c>
      <c r="K44" s="15">
        <v>2</v>
      </c>
      <c r="L44" s="16">
        <v>2</v>
      </c>
      <c r="M44" s="17"/>
    </row>
    <row r="45" spans="1:13" s="13" customFormat="1" ht="20.149999999999999" customHeight="1" x14ac:dyDescent="0.2">
      <c r="A45" s="282" t="s">
        <v>46</v>
      </c>
      <c r="B45" s="283"/>
      <c r="C45" s="14">
        <v>2</v>
      </c>
      <c r="D45" s="15">
        <v>0</v>
      </c>
      <c r="E45" s="15">
        <v>3</v>
      </c>
      <c r="F45" s="15">
        <v>3</v>
      </c>
      <c r="G45" s="15">
        <v>1</v>
      </c>
      <c r="H45" s="15">
        <v>5</v>
      </c>
      <c r="I45" s="15">
        <v>5</v>
      </c>
      <c r="J45" s="15">
        <v>4</v>
      </c>
      <c r="K45" s="15">
        <v>6</v>
      </c>
      <c r="L45" s="16">
        <v>9</v>
      </c>
      <c r="M45" s="9"/>
    </row>
    <row r="46" spans="1:13" s="5" customFormat="1" x14ac:dyDescent="0.2">
      <c r="A46" s="28"/>
      <c r="B46" s="29" t="s">
        <v>47</v>
      </c>
      <c r="C46" s="14">
        <v>0</v>
      </c>
      <c r="D46" s="15">
        <v>0</v>
      </c>
      <c r="E46" s="15">
        <v>0</v>
      </c>
      <c r="F46" s="15">
        <v>0</v>
      </c>
      <c r="G46" s="15">
        <v>0</v>
      </c>
      <c r="H46" s="15">
        <v>1</v>
      </c>
      <c r="I46" s="15">
        <v>3</v>
      </c>
      <c r="J46" s="15">
        <v>1</v>
      </c>
      <c r="K46" s="15">
        <v>3</v>
      </c>
      <c r="L46" s="16">
        <v>3</v>
      </c>
      <c r="M46" s="17"/>
    </row>
    <row r="47" spans="1:13" s="5" customFormat="1" x14ac:dyDescent="0.2">
      <c r="A47" s="28"/>
      <c r="B47" s="29" t="s">
        <v>48</v>
      </c>
      <c r="C47" s="14">
        <v>1</v>
      </c>
      <c r="D47" s="15">
        <v>0</v>
      </c>
      <c r="E47" s="15">
        <v>1</v>
      </c>
      <c r="F47" s="15">
        <v>1</v>
      </c>
      <c r="G47" s="15">
        <v>0</v>
      </c>
      <c r="H47" s="15">
        <v>3</v>
      </c>
      <c r="I47" s="15">
        <v>1</v>
      </c>
      <c r="J47" s="15">
        <v>1</v>
      </c>
      <c r="K47" s="15">
        <v>1</v>
      </c>
      <c r="L47" s="16">
        <v>1</v>
      </c>
      <c r="M47" s="17"/>
    </row>
    <row r="48" spans="1:13" s="5" customFormat="1" x14ac:dyDescent="0.2">
      <c r="A48" s="28"/>
      <c r="B48" s="29" t="s">
        <v>49</v>
      </c>
      <c r="C48" s="14">
        <v>1</v>
      </c>
      <c r="D48" s="15">
        <v>0</v>
      </c>
      <c r="E48" s="15">
        <v>2</v>
      </c>
      <c r="F48" s="15">
        <v>2</v>
      </c>
      <c r="G48" s="15">
        <v>1</v>
      </c>
      <c r="H48" s="15">
        <v>0</v>
      </c>
      <c r="I48" s="15">
        <v>0</v>
      </c>
      <c r="J48" s="15">
        <v>0</v>
      </c>
      <c r="K48" s="15">
        <v>0</v>
      </c>
      <c r="L48" s="16">
        <v>0</v>
      </c>
      <c r="M48" s="17"/>
    </row>
    <row r="49" spans="1:13" s="5" customFormat="1" ht="13.5" thickBot="1" x14ac:dyDescent="0.25">
      <c r="A49" s="69"/>
      <c r="B49" s="70" t="s">
        <v>95</v>
      </c>
      <c r="C49" s="71">
        <v>0</v>
      </c>
      <c r="D49" s="72">
        <v>0</v>
      </c>
      <c r="E49" s="72">
        <v>0</v>
      </c>
      <c r="F49" s="72">
        <v>0</v>
      </c>
      <c r="G49" s="72">
        <v>0</v>
      </c>
      <c r="H49" s="72">
        <v>1</v>
      </c>
      <c r="I49" s="72">
        <v>1</v>
      </c>
      <c r="J49" s="72">
        <v>2</v>
      </c>
      <c r="K49" s="72">
        <v>2</v>
      </c>
      <c r="L49" s="73">
        <v>5</v>
      </c>
      <c r="M49" s="17"/>
    </row>
  </sheetData>
  <mergeCells count="22">
    <mergeCell ref="F2:F3"/>
    <mergeCell ref="G2:G3"/>
    <mergeCell ref="A4:B4"/>
    <mergeCell ref="A2:B3"/>
    <mergeCell ref="C2:C3"/>
    <mergeCell ref="D2:D3"/>
    <mergeCell ref="E2:E3"/>
    <mergeCell ref="H2:H3"/>
    <mergeCell ref="I2:I3"/>
    <mergeCell ref="J2:J3"/>
    <mergeCell ref="K2:K3"/>
    <mergeCell ref="L2:L3"/>
    <mergeCell ref="A22:B22"/>
    <mergeCell ref="A26:B26"/>
    <mergeCell ref="A36:B36"/>
    <mergeCell ref="A45:B45"/>
    <mergeCell ref="A5:B5"/>
    <mergeCell ref="A6:B6"/>
    <mergeCell ref="A7:B7"/>
    <mergeCell ref="A8:B8"/>
    <mergeCell ref="A9:B9"/>
    <mergeCell ref="A13:B13"/>
  </mergeCells>
  <phoneticPr fontId="4"/>
  <pageMargins left="0.45" right="0.31" top="1.22" bottom="0.16" header="0.74" footer="0.88"/>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40"/>
  <sheetViews>
    <sheetView zoomScale="90" zoomScaleNormal="90" workbookViewId="0">
      <pane xSplit="2" ySplit="3" topLeftCell="V16" activePane="bottomRight" state="frozen"/>
      <selection pane="topRight" activeCell="C1" sqref="C1"/>
      <selection pane="bottomLeft" activeCell="A4" sqref="A4"/>
      <selection pane="bottomRight" activeCell="AG3" sqref="AG3"/>
    </sheetView>
  </sheetViews>
  <sheetFormatPr defaultRowHeight="13" x14ac:dyDescent="0.2"/>
  <cols>
    <col min="1" max="1" width="3.36328125" style="24" customWidth="1"/>
    <col min="2" max="2" width="11.7265625" style="24" customWidth="1"/>
    <col min="3" max="20" width="9" style="24" customWidth="1"/>
    <col min="21" max="22" width="9" style="26" customWidth="1"/>
    <col min="23" max="257" width="9" style="24"/>
    <col min="258" max="258" width="3.36328125" style="24" customWidth="1"/>
    <col min="259" max="259" width="11.7265625" style="24" customWidth="1"/>
    <col min="260" max="260" width="9.7265625" style="24" customWidth="1"/>
    <col min="261" max="267" width="9" style="24" customWidth="1"/>
    <col min="268" max="271" width="10.26953125" style="24" customWidth="1"/>
    <col min="272" max="272" width="10.36328125" style="24" customWidth="1"/>
    <col min="273" max="277" width="10.26953125" style="24" customWidth="1"/>
    <col min="278" max="279" width="10.08984375" style="24" customWidth="1"/>
    <col min="280" max="513" width="9" style="24"/>
    <col min="514" max="514" width="3.36328125" style="24" customWidth="1"/>
    <col min="515" max="515" width="11.7265625" style="24" customWidth="1"/>
    <col min="516" max="516" width="9.7265625" style="24" customWidth="1"/>
    <col min="517" max="523" width="9" style="24" customWidth="1"/>
    <col min="524" max="527" width="10.26953125" style="24" customWidth="1"/>
    <col min="528" max="528" width="10.36328125" style="24" customWidth="1"/>
    <col min="529" max="533" width="10.26953125" style="24" customWidth="1"/>
    <col min="534" max="535" width="10.08984375" style="24" customWidth="1"/>
    <col min="536" max="769" width="9" style="24"/>
    <col min="770" max="770" width="3.36328125" style="24" customWidth="1"/>
    <col min="771" max="771" width="11.7265625" style="24" customWidth="1"/>
    <col min="772" max="772" width="9.7265625" style="24" customWidth="1"/>
    <col min="773" max="779" width="9" style="24" customWidth="1"/>
    <col min="780" max="783" width="10.26953125" style="24" customWidth="1"/>
    <col min="784" max="784" width="10.36328125" style="24" customWidth="1"/>
    <col min="785" max="789" width="10.26953125" style="24" customWidth="1"/>
    <col min="790" max="791" width="10.08984375" style="24" customWidth="1"/>
    <col min="792" max="1025" width="9" style="24"/>
    <col min="1026" max="1026" width="3.36328125" style="24" customWidth="1"/>
    <col min="1027" max="1027" width="11.7265625" style="24" customWidth="1"/>
    <col min="1028" max="1028" width="9.7265625" style="24" customWidth="1"/>
    <col min="1029" max="1035" width="9" style="24" customWidth="1"/>
    <col min="1036" max="1039" width="10.26953125" style="24" customWidth="1"/>
    <col min="1040" max="1040" width="10.36328125" style="24" customWidth="1"/>
    <col min="1041" max="1045" width="10.26953125" style="24" customWidth="1"/>
    <col min="1046" max="1047" width="10.08984375" style="24" customWidth="1"/>
    <col min="1048" max="1281" width="9" style="24"/>
    <col min="1282" max="1282" width="3.36328125" style="24" customWidth="1"/>
    <col min="1283" max="1283" width="11.7265625" style="24" customWidth="1"/>
    <col min="1284" max="1284" width="9.7265625" style="24" customWidth="1"/>
    <col min="1285" max="1291" width="9" style="24" customWidth="1"/>
    <col min="1292" max="1295" width="10.26953125" style="24" customWidth="1"/>
    <col min="1296" max="1296" width="10.36328125" style="24" customWidth="1"/>
    <col min="1297" max="1301" width="10.26953125" style="24" customWidth="1"/>
    <col min="1302" max="1303" width="10.08984375" style="24" customWidth="1"/>
    <col min="1304" max="1537" width="9" style="24"/>
    <col min="1538" max="1538" width="3.36328125" style="24" customWidth="1"/>
    <col min="1539" max="1539" width="11.7265625" style="24" customWidth="1"/>
    <col min="1540" max="1540" width="9.7265625" style="24" customWidth="1"/>
    <col min="1541" max="1547" width="9" style="24" customWidth="1"/>
    <col min="1548" max="1551" width="10.26953125" style="24" customWidth="1"/>
    <col min="1552" max="1552" width="10.36328125" style="24" customWidth="1"/>
    <col min="1553" max="1557" width="10.26953125" style="24" customWidth="1"/>
    <col min="1558" max="1559" width="10.08984375" style="24" customWidth="1"/>
    <col min="1560" max="1793" width="9" style="24"/>
    <col min="1794" max="1794" width="3.36328125" style="24" customWidth="1"/>
    <col min="1795" max="1795" width="11.7265625" style="24" customWidth="1"/>
    <col min="1796" max="1796" width="9.7265625" style="24" customWidth="1"/>
    <col min="1797" max="1803" width="9" style="24" customWidth="1"/>
    <col min="1804" max="1807" width="10.26953125" style="24" customWidth="1"/>
    <col min="1808" max="1808" width="10.36328125" style="24" customWidth="1"/>
    <col min="1809" max="1813" width="10.26953125" style="24" customWidth="1"/>
    <col min="1814" max="1815" width="10.08984375" style="24" customWidth="1"/>
    <col min="1816" max="2049" width="9" style="24"/>
    <col min="2050" max="2050" width="3.36328125" style="24" customWidth="1"/>
    <col min="2051" max="2051" width="11.7265625" style="24" customWidth="1"/>
    <col min="2052" max="2052" width="9.7265625" style="24" customWidth="1"/>
    <col min="2053" max="2059" width="9" style="24" customWidth="1"/>
    <col min="2060" max="2063" width="10.26953125" style="24" customWidth="1"/>
    <col min="2064" max="2064" width="10.36328125" style="24" customWidth="1"/>
    <col min="2065" max="2069" width="10.26953125" style="24" customWidth="1"/>
    <col min="2070" max="2071" width="10.08984375" style="24" customWidth="1"/>
    <col min="2072" max="2305" width="9" style="24"/>
    <col min="2306" max="2306" width="3.36328125" style="24" customWidth="1"/>
    <col min="2307" max="2307" width="11.7265625" style="24" customWidth="1"/>
    <col min="2308" max="2308" width="9.7265625" style="24" customWidth="1"/>
    <col min="2309" max="2315" width="9" style="24" customWidth="1"/>
    <col min="2316" max="2319" width="10.26953125" style="24" customWidth="1"/>
    <col min="2320" max="2320" width="10.36328125" style="24" customWidth="1"/>
    <col min="2321" max="2325" width="10.26953125" style="24" customWidth="1"/>
    <col min="2326" max="2327" width="10.08984375" style="24" customWidth="1"/>
    <col min="2328" max="2561" width="9" style="24"/>
    <col min="2562" max="2562" width="3.36328125" style="24" customWidth="1"/>
    <col min="2563" max="2563" width="11.7265625" style="24" customWidth="1"/>
    <col min="2564" max="2564" width="9.7265625" style="24" customWidth="1"/>
    <col min="2565" max="2571" width="9" style="24" customWidth="1"/>
    <col min="2572" max="2575" width="10.26953125" style="24" customWidth="1"/>
    <col min="2576" max="2576" width="10.36328125" style="24" customWidth="1"/>
    <col min="2577" max="2581" width="10.26953125" style="24" customWidth="1"/>
    <col min="2582" max="2583" width="10.08984375" style="24" customWidth="1"/>
    <col min="2584" max="2817" width="9" style="24"/>
    <col min="2818" max="2818" width="3.36328125" style="24" customWidth="1"/>
    <col min="2819" max="2819" width="11.7265625" style="24" customWidth="1"/>
    <col min="2820" max="2820" width="9.7265625" style="24" customWidth="1"/>
    <col min="2821" max="2827" width="9" style="24" customWidth="1"/>
    <col min="2828" max="2831" width="10.26953125" style="24" customWidth="1"/>
    <col min="2832" max="2832" width="10.36328125" style="24" customWidth="1"/>
    <col min="2833" max="2837" width="10.26953125" style="24" customWidth="1"/>
    <col min="2838" max="2839" width="10.08984375" style="24" customWidth="1"/>
    <col min="2840" max="3073" width="9" style="24"/>
    <col min="3074" max="3074" width="3.36328125" style="24" customWidth="1"/>
    <col min="3075" max="3075" width="11.7265625" style="24" customWidth="1"/>
    <col min="3076" max="3076" width="9.7265625" style="24" customWidth="1"/>
    <col min="3077" max="3083" width="9" style="24" customWidth="1"/>
    <col min="3084" max="3087" width="10.26953125" style="24" customWidth="1"/>
    <col min="3088" max="3088" width="10.36328125" style="24" customWidth="1"/>
    <col min="3089" max="3093" width="10.26953125" style="24" customWidth="1"/>
    <col min="3094" max="3095" width="10.08984375" style="24" customWidth="1"/>
    <col min="3096" max="3329" width="9" style="24"/>
    <col min="3330" max="3330" width="3.36328125" style="24" customWidth="1"/>
    <col min="3331" max="3331" width="11.7265625" style="24" customWidth="1"/>
    <col min="3332" max="3332" width="9.7265625" style="24" customWidth="1"/>
    <col min="3333" max="3339" width="9" style="24" customWidth="1"/>
    <col min="3340" max="3343" width="10.26953125" style="24" customWidth="1"/>
    <col min="3344" max="3344" width="10.36328125" style="24" customWidth="1"/>
    <col min="3345" max="3349" width="10.26953125" style="24" customWidth="1"/>
    <col min="3350" max="3351" width="10.08984375" style="24" customWidth="1"/>
    <col min="3352" max="3585" width="9" style="24"/>
    <col min="3586" max="3586" width="3.36328125" style="24" customWidth="1"/>
    <col min="3587" max="3587" width="11.7265625" style="24" customWidth="1"/>
    <col min="3588" max="3588" width="9.7265625" style="24" customWidth="1"/>
    <col min="3589" max="3595" width="9" style="24" customWidth="1"/>
    <col min="3596" max="3599" width="10.26953125" style="24" customWidth="1"/>
    <col min="3600" max="3600" width="10.36328125" style="24" customWidth="1"/>
    <col min="3601" max="3605" width="10.26953125" style="24" customWidth="1"/>
    <col min="3606" max="3607" width="10.08984375" style="24" customWidth="1"/>
    <col min="3608" max="3841" width="9" style="24"/>
    <col min="3842" max="3842" width="3.36328125" style="24" customWidth="1"/>
    <col min="3843" max="3843" width="11.7265625" style="24" customWidth="1"/>
    <col min="3844" max="3844" width="9.7265625" style="24" customWidth="1"/>
    <col min="3845" max="3851" width="9" style="24" customWidth="1"/>
    <col min="3852" max="3855" width="10.26953125" style="24" customWidth="1"/>
    <col min="3856" max="3856" width="10.36328125" style="24" customWidth="1"/>
    <col min="3857" max="3861" width="10.26953125" style="24" customWidth="1"/>
    <col min="3862" max="3863" width="10.08984375" style="24" customWidth="1"/>
    <col min="3864" max="4097" width="9" style="24"/>
    <col min="4098" max="4098" width="3.36328125" style="24" customWidth="1"/>
    <col min="4099" max="4099" width="11.7265625" style="24" customWidth="1"/>
    <col min="4100" max="4100" width="9.7265625" style="24" customWidth="1"/>
    <col min="4101" max="4107" width="9" style="24" customWidth="1"/>
    <col min="4108" max="4111" width="10.26953125" style="24" customWidth="1"/>
    <col min="4112" max="4112" width="10.36328125" style="24" customWidth="1"/>
    <col min="4113" max="4117" width="10.26953125" style="24" customWidth="1"/>
    <col min="4118" max="4119" width="10.08984375" style="24" customWidth="1"/>
    <col min="4120" max="4353" width="9" style="24"/>
    <col min="4354" max="4354" width="3.36328125" style="24" customWidth="1"/>
    <col min="4355" max="4355" width="11.7265625" style="24" customWidth="1"/>
    <col min="4356" max="4356" width="9.7265625" style="24" customWidth="1"/>
    <col min="4357" max="4363" width="9" style="24" customWidth="1"/>
    <col min="4364" max="4367" width="10.26953125" style="24" customWidth="1"/>
    <col min="4368" max="4368" width="10.36328125" style="24" customWidth="1"/>
    <col min="4369" max="4373" width="10.26953125" style="24" customWidth="1"/>
    <col min="4374" max="4375" width="10.08984375" style="24" customWidth="1"/>
    <col min="4376" max="4609" width="9" style="24"/>
    <col min="4610" max="4610" width="3.36328125" style="24" customWidth="1"/>
    <col min="4611" max="4611" width="11.7265625" style="24" customWidth="1"/>
    <col min="4612" max="4612" width="9.7265625" style="24" customWidth="1"/>
    <col min="4613" max="4619" width="9" style="24" customWidth="1"/>
    <col min="4620" max="4623" width="10.26953125" style="24" customWidth="1"/>
    <col min="4624" max="4624" width="10.36328125" style="24" customWidth="1"/>
    <col min="4625" max="4629" width="10.26953125" style="24" customWidth="1"/>
    <col min="4630" max="4631" width="10.08984375" style="24" customWidth="1"/>
    <col min="4632" max="4865" width="9" style="24"/>
    <col min="4866" max="4866" width="3.36328125" style="24" customWidth="1"/>
    <col min="4867" max="4867" width="11.7265625" style="24" customWidth="1"/>
    <col min="4868" max="4868" width="9.7265625" style="24" customWidth="1"/>
    <col min="4869" max="4875" width="9" style="24" customWidth="1"/>
    <col min="4876" max="4879" width="10.26953125" style="24" customWidth="1"/>
    <col min="4880" max="4880" width="10.36328125" style="24" customWidth="1"/>
    <col min="4881" max="4885" width="10.26953125" style="24" customWidth="1"/>
    <col min="4886" max="4887" width="10.08984375" style="24" customWidth="1"/>
    <col min="4888" max="5121" width="9" style="24"/>
    <col min="5122" max="5122" width="3.36328125" style="24" customWidth="1"/>
    <col min="5123" max="5123" width="11.7265625" style="24" customWidth="1"/>
    <col min="5124" max="5124" width="9.7265625" style="24" customWidth="1"/>
    <col min="5125" max="5131" width="9" style="24" customWidth="1"/>
    <col min="5132" max="5135" width="10.26953125" style="24" customWidth="1"/>
    <col min="5136" max="5136" width="10.36328125" style="24" customWidth="1"/>
    <col min="5137" max="5141" width="10.26953125" style="24" customWidth="1"/>
    <col min="5142" max="5143" width="10.08984375" style="24" customWidth="1"/>
    <col min="5144" max="5377" width="9" style="24"/>
    <col min="5378" max="5378" width="3.36328125" style="24" customWidth="1"/>
    <col min="5379" max="5379" width="11.7265625" style="24" customWidth="1"/>
    <col min="5380" max="5380" width="9.7265625" style="24" customWidth="1"/>
    <col min="5381" max="5387" width="9" style="24" customWidth="1"/>
    <col min="5388" max="5391" width="10.26953125" style="24" customWidth="1"/>
    <col min="5392" max="5392" width="10.36328125" style="24" customWidth="1"/>
    <col min="5393" max="5397" width="10.26953125" style="24" customWidth="1"/>
    <col min="5398" max="5399" width="10.08984375" style="24" customWidth="1"/>
    <col min="5400" max="5633" width="9" style="24"/>
    <col min="5634" max="5634" width="3.36328125" style="24" customWidth="1"/>
    <col min="5635" max="5635" width="11.7265625" style="24" customWidth="1"/>
    <col min="5636" max="5636" width="9.7265625" style="24" customWidth="1"/>
    <col min="5637" max="5643" width="9" style="24" customWidth="1"/>
    <col min="5644" max="5647" width="10.26953125" style="24" customWidth="1"/>
    <col min="5648" max="5648" width="10.36328125" style="24" customWidth="1"/>
    <col min="5649" max="5653" width="10.26953125" style="24" customWidth="1"/>
    <col min="5654" max="5655" width="10.08984375" style="24" customWidth="1"/>
    <col min="5656" max="5889" width="9" style="24"/>
    <col min="5890" max="5890" width="3.36328125" style="24" customWidth="1"/>
    <col min="5891" max="5891" width="11.7265625" style="24" customWidth="1"/>
    <col min="5892" max="5892" width="9.7265625" style="24" customWidth="1"/>
    <col min="5893" max="5899" width="9" style="24" customWidth="1"/>
    <col min="5900" max="5903" width="10.26953125" style="24" customWidth="1"/>
    <col min="5904" max="5904" width="10.36328125" style="24" customWidth="1"/>
    <col min="5905" max="5909" width="10.26953125" style="24" customWidth="1"/>
    <col min="5910" max="5911" width="10.08984375" style="24" customWidth="1"/>
    <col min="5912" max="6145" width="9" style="24"/>
    <col min="6146" max="6146" width="3.36328125" style="24" customWidth="1"/>
    <col min="6147" max="6147" width="11.7265625" style="24" customWidth="1"/>
    <col min="6148" max="6148" width="9.7265625" style="24" customWidth="1"/>
    <col min="6149" max="6155" width="9" style="24" customWidth="1"/>
    <col min="6156" max="6159" width="10.26953125" style="24" customWidth="1"/>
    <col min="6160" max="6160" width="10.36328125" style="24" customWidth="1"/>
    <col min="6161" max="6165" width="10.26953125" style="24" customWidth="1"/>
    <col min="6166" max="6167" width="10.08984375" style="24" customWidth="1"/>
    <col min="6168" max="6401" width="9" style="24"/>
    <col min="6402" max="6402" width="3.36328125" style="24" customWidth="1"/>
    <col min="6403" max="6403" width="11.7265625" style="24" customWidth="1"/>
    <col min="6404" max="6404" width="9.7265625" style="24" customWidth="1"/>
    <col min="6405" max="6411" width="9" style="24" customWidth="1"/>
    <col min="6412" max="6415" width="10.26953125" style="24" customWidth="1"/>
    <col min="6416" max="6416" width="10.36328125" style="24" customWidth="1"/>
    <col min="6417" max="6421" width="10.26953125" style="24" customWidth="1"/>
    <col min="6422" max="6423" width="10.08984375" style="24" customWidth="1"/>
    <col min="6424" max="6657" width="9" style="24"/>
    <col min="6658" max="6658" width="3.36328125" style="24" customWidth="1"/>
    <col min="6659" max="6659" width="11.7265625" style="24" customWidth="1"/>
    <col min="6660" max="6660" width="9.7265625" style="24" customWidth="1"/>
    <col min="6661" max="6667" width="9" style="24" customWidth="1"/>
    <col min="6668" max="6671" width="10.26953125" style="24" customWidth="1"/>
    <col min="6672" max="6672" width="10.36328125" style="24" customWidth="1"/>
    <col min="6673" max="6677" width="10.26953125" style="24" customWidth="1"/>
    <col min="6678" max="6679" width="10.08984375" style="24" customWidth="1"/>
    <col min="6680" max="6913" width="9" style="24"/>
    <col min="6914" max="6914" width="3.36328125" style="24" customWidth="1"/>
    <col min="6915" max="6915" width="11.7265625" style="24" customWidth="1"/>
    <col min="6916" max="6916" width="9.7265625" style="24" customWidth="1"/>
    <col min="6917" max="6923" width="9" style="24" customWidth="1"/>
    <col min="6924" max="6927" width="10.26953125" style="24" customWidth="1"/>
    <col min="6928" max="6928" width="10.36328125" style="24" customWidth="1"/>
    <col min="6929" max="6933" width="10.26953125" style="24" customWidth="1"/>
    <col min="6934" max="6935" width="10.08984375" style="24" customWidth="1"/>
    <col min="6936" max="7169" width="9" style="24"/>
    <col min="7170" max="7170" width="3.36328125" style="24" customWidth="1"/>
    <col min="7171" max="7171" width="11.7265625" style="24" customWidth="1"/>
    <col min="7172" max="7172" width="9.7265625" style="24" customWidth="1"/>
    <col min="7173" max="7179" width="9" style="24" customWidth="1"/>
    <col min="7180" max="7183" width="10.26953125" style="24" customWidth="1"/>
    <col min="7184" max="7184" width="10.36328125" style="24" customWidth="1"/>
    <col min="7185" max="7189" width="10.26953125" style="24" customWidth="1"/>
    <col min="7190" max="7191" width="10.08984375" style="24" customWidth="1"/>
    <col min="7192" max="7425" width="9" style="24"/>
    <col min="7426" max="7426" width="3.36328125" style="24" customWidth="1"/>
    <col min="7427" max="7427" width="11.7265625" style="24" customWidth="1"/>
    <col min="7428" max="7428" width="9.7265625" style="24" customWidth="1"/>
    <col min="7429" max="7435" width="9" style="24" customWidth="1"/>
    <col min="7436" max="7439" width="10.26953125" style="24" customWidth="1"/>
    <col min="7440" max="7440" width="10.36328125" style="24" customWidth="1"/>
    <col min="7441" max="7445" width="10.26953125" style="24" customWidth="1"/>
    <col min="7446" max="7447" width="10.08984375" style="24" customWidth="1"/>
    <col min="7448" max="7681" width="9" style="24"/>
    <col min="7682" max="7682" width="3.36328125" style="24" customWidth="1"/>
    <col min="7683" max="7683" width="11.7265625" style="24" customWidth="1"/>
    <col min="7684" max="7684" width="9.7265625" style="24" customWidth="1"/>
    <col min="7685" max="7691" width="9" style="24" customWidth="1"/>
    <col min="7692" max="7695" width="10.26953125" style="24" customWidth="1"/>
    <col min="7696" max="7696" width="10.36328125" style="24" customWidth="1"/>
    <col min="7697" max="7701" width="10.26953125" style="24" customWidth="1"/>
    <col min="7702" max="7703" width="10.08984375" style="24" customWidth="1"/>
    <col min="7704" max="7937" width="9" style="24"/>
    <col min="7938" max="7938" width="3.36328125" style="24" customWidth="1"/>
    <col min="7939" max="7939" width="11.7265625" style="24" customWidth="1"/>
    <col min="7940" max="7940" width="9.7265625" style="24" customWidth="1"/>
    <col min="7941" max="7947" width="9" style="24" customWidth="1"/>
    <col min="7948" max="7951" width="10.26953125" style="24" customWidth="1"/>
    <col min="7952" max="7952" width="10.36328125" style="24" customWidth="1"/>
    <col min="7953" max="7957" width="10.26953125" style="24" customWidth="1"/>
    <col min="7958" max="7959" width="10.08984375" style="24" customWidth="1"/>
    <col min="7960" max="8193" width="9" style="24"/>
    <col min="8194" max="8194" width="3.36328125" style="24" customWidth="1"/>
    <col min="8195" max="8195" width="11.7265625" style="24" customWidth="1"/>
    <col min="8196" max="8196" width="9.7265625" style="24" customWidth="1"/>
    <col min="8197" max="8203" width="9" style="24" customWidth="1"/>
    <col min="8204" max="8207" width="10.26953125" style="24" customWidth="1"/>
    <col min="8208" max="8208" width="10.36328125" style="24" customWidth="1"/>
    <col min="8209" max="8213" width="10.26953125" style="24" customWidth="1"/>
    <col min="8214" max="8215" width="10.08984375" style="24" customWidth="1"/>
    <col min="8216" max="8449" width="9" style="24"/>
    <col min="8450" max="8450" width="3.36328125" style="24" customWidth="1"/>
    <col min="8451" max="8451" width="11.7265625" style="24" customWidth="1"/>
    <col min="8452" max="8452" width="9.7265625" style="24" customWidth="1"/>
    <col min="8453" max="8459" width="9" style="24" customWidth="1"/>
    <col min="8460" max="8463" width="10.26953125" style="24" customWidth="1"/>
    <col min="8464" max="8464" width="10.36328125" style="24" customWidth="1"/>
    <col min="8465" max="8469" width="10.26953125" style="24" customWidth="1"/>
    <col min="8470" max="8471" width="10.08984375" style="24" customWidth="1"/>
    <col min="8472" max="8705" width="9" style="24"/>
    <col min="8706" max="8706" width="3.36328125" style="24" customWidth="1"/>
    <col min="8707" max="8707" width="11.7265625" style="24" customWidth="1"/>
    <col min="8708" max="8708" width="9.7265625" style="24" customWidth="1"/>
    <col min="8709" max="8715" width="9" style="24" customWidth="1"/>
    <col min="8716" max="8719" width="10.26953125" style="24" customWidth="1"/>
    <col min="8720" max="8720" width="10.36328125" style="24" customWidth="1"/>
    <col min="8721" max="8725" width="10.26953125" style="24" customWidth="1"/>
    <col min="8726" max="8727" width="10.08984375" style="24" customWidth="1"/>
    <col min="8728" max="8961" width="9" style="24"/>
    <col min="8962" max="8962" width="3.36328125" style="24" customWidth="1"/>
    <col min="8963" max="8963" width="11.7265625" style="24" customWidth="1"/>
    <col min="8964" max="8964" width="9.7265625" style="24" customWidth="1"/>
    <col min="8965" max="8971" width="9" style="24" customWidth="1"/>
    <col min="8972" max="8975" width="10.26953125" style="24" customWidth="1"/>
    <col min="8976" max="8976" width="10.36328125" style="24" customWidth="1"/>
    <col min="8977" max="8981" width="10.26953125" style="24" customWidth="1"/>
    <col min="8982" max="8983" width="10.08984375" style="24" customWidth="1"/>
    <col min="8984" max="9217" width="9" style="24"/>
    <col min="9218" max="9218" width="3.36328125" style="24" customWidth="1"/>
    <col min="9219" max="9219" width="11.7265625" style="24" customWidth="1"/>
    <col min="9220" max="9220" width="9.7265625" style="24" customWidth="1"/>
    <col min="9221" max="9227" width="9" style="24" customWidth="1"/>
    <col min="9228" max="9231" width="10.26953125" style="24" customWidth="1"/>
    <col min="9232" max="9232" width="10.36328125" style="24" customWidth="1"/>
    <col min="9233" max="9237" width="10.26953125" style="24" customWidth="1"/>
    <col min="9238" max="9239" width="10.08984375" style="24" customWidth="1"/>
    <col min="9240" max="9473" width="9" style="24"/>
    <col min="9474" max="9474" width="3.36328125" style="24" customWidth="1"/>
    <col min="9475" max="9475" width="11.7265625" style="24" customWidth="1"/>
    <col min="9476" max="9476" width="9.7265625" style="24" customWidth="1"/>
    <col min="9477" max="9483" width="9" style="24" customWidth="1"/>
    <col min="9484" max="9487" width="10.26953125" style="24" customWidth="1"/>
    <col min="9488" max="9488" width="10.36328125" style="24" customWidth="1"/>
    <col min="9489" max="9493" width="10.26953125" style="24" customWidth="1"/>
    <col min="9494" max="9495" width="10.08984375" style="24" customWidth="1"/>
    <col min="9496" max="9729" width="9" style="24"/>
    <col min="9730" max="9730" width="3.36328125" style="24" customWidth="1"/>
    <col min="9731" max="9731" width="11.7265625" style="24" customWidth="1"/>
    <col min="9732" max="9732" width="9.7265625" style="24" customWidth="1"/>
    <col min="9733" max="9739" width="9" style="24" customWidth="1"/>
    <col min="9740" max="9743" width="10.26953125" style="24" customWidth="1"/>
    <col min="9744" max="9744" width="10.36328125" style="24" customWidth="1"/>
    <col min="9745" max="9749" width="10.26953125" style="24" customWidth="1"/>
    <col min="9750" max="9751" width="10.08984375" style="24" customWidth="1"/>
    <col min="9752" max="9985" width="9" style="24"/>
    <col min="9986" max="9986" width="3.36328125" style="24" customWidth="1"/>
    <col min="9987" max="9987" width="11.7265625" style="24" customWidth="1"/>
    <col min="9988" max="9988" width="9.7265625" style="24" customWidth="1"/>
    <col min="9989" max="9995" width="9" style="24" customWidth="1"/>
    <col min="9996" max="9999" width="10.26953125" style="24" customWidth="1"/>
    <col min="10000" max="10000" width="10.36328125" style="24" customWidth="1"/>
    <col min="10001" max="10005" width="10.26953125" style="24" customWidth="1"/>
    <col min="10006" max="10007" width="10.08984375" style="24" customWidth="1"/>
    <col min="10008" max="10241" width="9" style="24"/>
    <col min="10242" max="10242" width="3.36328125" style="24" customWidth="1"/>
    <col min="10243" max="10243" width="11.7265625" style="24" customWidth="1"/>
    <col min="10244" max="10244" width="9.7265625" style="24" customWidth="1"/>
    <col min="10245" max="10251" width="9" style="24" customWidth="1"/>
    <col min="10252" max="10255" width="10.26953125" style="24" customWidth="1"/>
    <col min="10256" max="10256" width="10.36328125" style="24" customWidth="1"/>
    <col min="10257" max="10261" width="10.26953125" style="24" customWidth="1"/>
    <col min="10262" max="10263" width="10.08984375" style="24" customWidth="1"/>
    <col min="10264" max="10497" width="9" style="24"/>
    <col min="10498" max="10498" width="3.36328125" style="24" customWidth="1"/>
    <col min="10499" max="10499" width="11.7265625" style="24" customWidth="1"/>
    <col min="10500" max="10500" width="9.7265625" style="24" customWidth="1"/>
    <col min="10501" max="10507" width="9" style="24" customWidth="1"/>
    <col min="10508" max="10511" width="10.26953125" style="24" customWidth="1"/>
    <col min="10512" max="10512" width="10.36328125" style="24" customWidth="1"/>
    <col min="10513" max="10517" width="10.26953125" style="24" customWidth="1"/>
    <col min="10518" max="10519" width="10.08984375" style="24" customWidth="1"/>
    <col min="10520" max="10753" width="9" style="24"/>
    <col min="10754" max="10754" width="3.36328125" style="24" customWidth="1"/>
    <col min="10755" max="10755" width="11.7265625" style="24" customWidth="1"/>
    <col min="10756" max="10756" width="9.7265625" style="24" customWidth="1"/>
    <col min="10757" max="10763" width="9" style="24" customWidth="1"/>
    <col min="10764" max="10767" width="10.26953125" style="24" customWidth="1"/>
    <col min="10768" max="10768" width="10.36328125" style="24" customWidth="1"/>
    <col min="10769" max="10773" width="10.26953125" style="24" customWidth="1"/>
    <col min="10774" max="10775" width="10.08984375" style="24" customWidth="1"/>
    <col min="10776" max="11009" width="9" style="24"/>
    <col min="11010" max="11010" width="3.36328125" style="24" customWidth="1"/>
    <col min="11011" max="11011" width="11.7265625" style="24" customWidth="1"/>
    <col min="11012" max="11012" width="9.7265625" style="24" customWidth="1"/>
    <col min="11013" max="11019" width="9" style="24" customWidth="1"/>
    <col min="11020" max="11023" width="10.26953125" style="24" customWidth="1"/>
    <col min="11024" max="11024" width="10.36328125" style="24" customWidth="1"/>
    <col min="11025" max="11029" width="10.26953125" style="24" customWidth="1"/>
    <col min="11030" max="11031" width="10.08984375" style="24" customWidth="1"/>
    <col min="11032" max="11265" width="9" style="24"/>
    <col min="11266" max="11266" width="3.36328125" style="24" customWidth="1"/>
    <col min="11267" max="11267" width="11.7265625" style="24" customWidth="1"/>
    <col min="11268" max="11268" width="9.7265625" style="24" customWidth="1"/>
    <col min="11269" max="11275" width="9" style="24" customWidth="1"/>
    <col min="11276" max="11279" width="10.26953125" style="24" customWidth="1"/>
    <col min="11280" max="11280" width="10.36328125" style="24" customWidth="1"/>
    <col min="11281" max="11285" width="10.26953125" style="24" customWidth="1"/>
    <col min="11286" max="11287" width="10.08984375" style="24" customWidth="1"/>
    <col min="11288" max="11521" width="9" style="24"/>
    <col min="11522" max="11522" width="3.36328125" style="24" customWidth="1"/>
    <col min="11523" max="11523" width="11.7265625" style="24" customWidth="1"/>
    <col min="11524" max="11524" width="9.7265625" style="24" customWidth="1"/>
    <col min="11525" max="11531" width="9" style="24" customWidth="1"/>
    <col min="11532" max="11535" width="10.26953125" style="24" customWidth="1"/>
    <col min="11536" max="11536" width="10.36328125" style="24" customWidth="1"/>
    <col min="11537" max="11541" width="10.26953125" style="24" customWidth="1"/>
    <col min="11542" max="11543" width="10.08984375" style="24" customWidth="1"/>
    <col min="11544" max="11777" width="9" style="24"/>
    <col min="11778" max="11778" width="3.36328125" style="24" customWidth="1"/>
    <col min="11779" max="11779" width="11.7265625" style="24" customWidth="1"/>
    <col min="11780" max="11780" width="9.7265625" style="24" customWidth="1"/>
    <col min="11781" max="11787" width="9" style="24" customWidth="1"/>
    <col min="11788" max="11791" width="10.26953125" style="24" customWidth="1"/>
    <col min="11792" max="11792" width="10.36328125" style="24" customWidth="1"/>
    <col min="11793" max="11797" width="10.26953125" style="24" customWidth="1"/>
    <col min="11798" max="11799" width="10.08984375" style="24" customWidth="1"/>
    <col min="11800" max="12033" width="9" style="24"/>
    <col min="12034" max="12034" width="3.36328125" style="24" customWidth="1"/>
    <col min="12035" max="12035" width="11.7265625" style="24" customWidth="1"/>
    <col min="12036" max="12036" width="9.7265625" style="24" customWidth="1"/>
    <col min="12037" max="12043" width="9" style="24" customWidth="1"/>
    <col min="12044" max="12047" width="10.26953125" style="24" customWidth="1"/>
    <col min="12048" max="12048" width="10.36328125" style="24" customWidth="1"/>
    <col min="12049" max="12053" width="10.26953125" style="24" customWidth="1"/>
    <col min="12054" max="12055" width="10.08984375" style="24" customWidth="1"/>
    <col min="12056" max="12289" width="9" style="24"/>
    <col min="12290" max="12290" width="3.36328125" style="24" customWidth="1"/>
    <col min="12291" max="12291" width="11.7265625" style="24" customWidth="1"/>
    <col min="12292" max="12292" width="9.7265625" style="24" customWidth="1"/>
    <col min="12293" max="12299" width="9" style="24" customWidth="1"/>
    <col min="12300" max="12303" width="10.26953125" style="24" customWidth="1"/>
    <col min="12304" max="12304" width="10.36328125" style="24" customWidth="1"/>
    <col min="12305" max="12309" width="10.26953125" style="24" customWidth="1"/>
    <col min="12310" max="12311" width="10.08984375" style="24" customWidth="1"/>
    <col min="12312" max="12545" width="9" style="24"/>
    <col min="12546" max="12546" width="3.36328125" style="24" customWidth="1"/>
    <col min="12547" max="12547" width="11.7265625" style="24" customWidth="1"/>
    <col min="12548" max="12548" width="9.7265625" style="24" customWidth="1"/>
    <col min="12549" max="12555" width="9" style="24" customWidth="1"/>
    <col min="12556" max="12559" width="10.26953125" style="24" customWidth="1"/>
    <col min="12560" max="12560" width="10.36328125" style="24" customWidth="1"/>
    <col min="12561" max="12565" width="10.26953125" style="24" customWidth="1"/>
    <col min="12566" max="12567" width="10.08984375" style="24" customWidth="1"/>
    <col min="12568" max="12801" width="9" style="24"/>
    <col min="12802" max="12802" width="3.36328125" style="24" customWidth="1"/>
    <col min="12803" max="12803" width="11.7265625" style="24" customWidth="1"/>
    <col min="12804" max="12804" width="9.7265625" style="24" customWidth="1"/>
    <col min="12805" max="12811" width="9" style="24" customWidth="1"/>
    <col min="12812" max="12815" width="10.26953125" style="24" customWidth="1"/>
    <col min="12816" max="12816" width="10.36328125" style="24" customWidth="1"/>
    <col min="12817" max="12821" width="10.26953125" style="24" customWidth="1"/>
    <col min="12822" max="12823" width="10.08984375" style="24" customWidth="1"/>
    <col min="12824" max="13057" width="9" style="24"/>
    <col min="13058" max="13058" width="3.36328125" style="24" customWidth="1"/>
    <col min="13059" max="13059" width="11.7265625" style="24" customWidth="1"/>
    <col min="13060" max="13060" width="9.7265625" style="24" customWidth="1"/>
    <col min="13061" max="13067" width="9" style="24" customWidth="1"/>
    <col min="13068" max="13071" width="10.26953125" style="24" customWidth="1"/>
    <col min="13072" max="13072" width="10.36328125" style="24" customWidth="1"/>
    <col min="13073" max="13077" width="10.26953125" style="24" customWidth="1"/>
    <col min="13078" max="13079" width="10.08984375" style="24" customWidth="1"/>
    <col min="13080" max="13313" width="9" style="24"/>
    <col min="13314" max="13314" width="3.36328125" style="24" customWidth="1"/>
    <col min="13315" max="13315" width="11.7265625" style="24" customWidth="1"/>
    <col min="13316" max="13316" width="9.7265625" style="24" customWidth="1"/>
    <col min="13317" max="13323" width="9" style="24" customWidth="1"/>
    <col min="13324" max="13327" width="10.26953125" style="24" customWidth="1"/>
    <col min="13328" max="13328" width="10.36328125" style="24" customWidth="1"/>
    <col min="13329" max="13333" width="10.26953125" style="24" customWidth="1"/>
    <col min="13334" max="13335" width="10.08984375" style="24" customWidth="1"/>
    <col min="13336" max="13569" width="9" style="24"/>
    <col min="13570" max="13570" width="3.36328125" style="24" customWidth="1"/>
    <col min="13571" max="13571" width="11.7265625" style="24" customWidth="1"/>
    <col min="13572" max="13572" width="9.7265625" style="24" customWidth="1"/>
    <col min="13573" max="13579" width="9" style="24" customWidth="1"/>
    <col min="13580" max="13583" width="10.26953125" style="24" customWidth="1"/>
    <col min="13584" max="13584" width="10.36328125" style="24" customWidth="1"/>
    <col min="13585" max="13589" width="10.26953125" style="24" customWidth="1"/>
    <col min="13590" max="13591" width="10.08984375" style="24" customWidth="1"/>
    <col min="13592" max="13825" width="9" style="24"/>
    <col min="13826" max="13826" width="3.36328125" style="24" customWidth="1"/>
    <col min="13827" max="13827" width="11.7265625" style="24" customWidth="1"/>
    <col min="13828" max="13828" width="9.7265625" style="24" customWidth="1"/>
    <col min="13829" max="13835" width="9" style="24" customWidth="1"/>
    <col min="13836" max="13839" width="10.26953125" style="24" customWidth="1"/>
    <col min="13840" max="13840" width="10.36328125" style="24" customWidth="1"/>
    <col min="13841" max="13845" width="10.26953125" style="24" customWidth="1"/>
    <col min="13846" max="13847" width="10.08984375" style="24" customWidth="1"/>
    <col min="13848" max="14081" width="9" style="24"/>
    <col min="14082" max="14082" width="3.36328125" style="24" customWidth="1"/>
    <col min="14083" max="14083" width="11.7265625" style="24" customWidth="1"/>
    <col min="14084" max="14084" width="9.7265625" style="24" customWidth="1"/>
    <col min="14085" max="14091" width="9" style="24" customWidth="1"/>
    <col min="14092" max="14095" width="10.26953125" style="24" customWidth="1"/>
    <col min="14096" max="14096" width="10.36328125" style="24" customWidth="1"/>
    <col min="14097" max="14101" width="10.26953125" style="24" customWidth="1"/>
    <col min="14102" max="14103" width="10.08984375" style="24" customWidth="1"/>
    <col min="14104" max="14337" width="9" style="24"/>
    <col min="14338" max="14338" width="3.36328125" style="24" customWidth="1"/>
    <col min="14339" max="14339" width="11.7265625" style="24" customWidth="1"/>
    <col min="14340" max="14340" width="9.7265625" style="24" customWidth="1"/>
    <col min="14341" max="14347" width="9" style="24" customWidth="1"/>
    <col min="14348" max="14351" width="10.26953125" style="24" customWidth="1"/>
    <col min="14352" max="14352" width="10.36328125" style="24" customWidth="1"/>
    <col min="14353" max="14357" width="10.26953125" style="24" customWidth="1"/>
    <col min="14358" max="14359" width="10.08984375" style="24" customWidth="1"/>
    <col min="14360" max="14593" width="9" style="24"/>
    <col min="14594" max="14594" width="3.36328125" style="24" customWidth="1"/>
    <col min="14595" max="14595" width="11.7265625" style="24" customWidth="1"/>
    <col min="14596" max="14596" width="9.7265625" style="24" customWidth="1"/>
    <col min="14597" max="14603" width="9" style="24" customWidth="1"/>
    <col min="14604" max="14607" width="10.26953125" style="24" customWidth="1"/>
    <col min="14608" max="14608" width="10.36328125" style="24" customWidth="1"/>
    <col min="14609" max="14613" width="10.26953125" style="24" customWidth="1"/>
    <col min="14614" max="14615" width="10.08984375" style="24" customWidth="1"/>
    <col min="14616" max="14849" width="9" style="24"/>
    <col min="14850" max="14850" width="3.36328125" style="24" customWidth="1"/>
    <col min="14851" max="14851" width="11.7265625" style="24" customWidth="1"/>
    <col min="14852" max="14852" width="9.7265625" style="24" customWidth="1"/>
    <col min="14853" max="14859" width="9" style="24" customWidth="1"/>
    <col min="14860" max="14863" width="10.26953125" style="24" customWidth="1"/>
    <col min="14864" max="14864" width="10.36328125" style="24" customWidth="1"/>
    <col min="14865" max="14869" width="10.26953125" style="24" customWidth="1"/>
    <col min="14870" max="14871" width="10.08984375" style="24" customWidth="1"/>
    <col min="14872" max="15105" width="9" style="24"/>
    <col min="15106" max="15106" width="3.36328125" style="24" customWidth="1"/>
    <col min="15107" max="15107" width="11.7265625" style="24" customWidth="1"/>
    <col min="15108" max="15108" width="9.7265625" style="24" customWidth="1"/>
    <col min="15109" max="15115" width="9" style="24" customWidth="1"/>
    <col min="15116" max="15119" width="10.26953125" style="24" customWidth="1"/>
    <col min="15120" max="15120" width="10.36328125" style="24" customWidth="1"/>
    <col min="15121" max="15125" width="10.26953125" style="24" customWidth="1"/>
    <col min="15126" max="15127" width="10.08984375" style="24" customWidth="1"/>
    <col min="15128" max="15361" width="9" style="24"/>
    <col min="15362" max="15362" width="3.36328125" style="24" customWidth="1"/>
    <col min="15363" max="15363" width="11.7265625" style="24" customWidth="1"/>
    <col min="15364" max="15364" width="9.7265625" style="24" customWidth="1"/>
    <col min="15365" max="15371" width="9" style="24" customWidth="1"/>
    <col min="15372" max="15375" width="10.26953125" style="24" customWidth="1"/>
    <col min="15376" max="15376" width="10.36328125" style="24" customWidth="1"/>
    <col min="15377" max="15381" width="10.26953125" style="24" customWidth="1"/>
    <col min="15382" max="15383" width="10.08984375" style="24" customWidth="1"/>
    <col min="15384" max="15617" width="9" style="24"/>
    <col min="15618" max="15618" width="3.36328125" style="24" customWidth="1"/>
    <col min="15619" max="15619" width="11.7265625" style="24" customWidth="1"/>
    <col min="15620" max="15620" width="9.7265625" style="24" customWidth="1"/>
    <col min="15621" max="15627" width="9" style="24" customWidth="1"/>
    <col min="15628" max="15631" width="10.26953125" style="24" customWidth="1"/>
    <col min="15632" max="15632" width="10.36328125" style="24" customWidth="1"/>
    <col min="15633" max="15637" width="10.26953125" style="24" customWidth="1"/>
    <col min="15638" max="15639" width="10.08984375" style="24" customWidth="1"/>
    <col min="15640" max="15873" width="9" style="24"/>
    <col min="15874" max="15874" width="3.36328125" style="24" customWidth="1"/>
    <col min="15875" max="15875" width="11.7265625" style="24" customWidth="1"/>
    <col min="15876" max="15876" width="9.7265625" style="24" customWidth="1"/>
    <col min="15877" max="15883" width="9" style="24" customWidth="1"/>
    <col min="15884" max="15887" width="10.26953125" style="24" customWidth="1"/>
    <col min="15888" max="15888" width="10.36328125" style="24" customWidth="1"/>
    <col min="15889" max="15893" width="10.26953125" style="24" customWidth="1"/>
    <col min="15894" max="15895" width="10.08984375" style="24" customWidth="1"/>
    <col min="15896" max="16129" width="9" style="24"/>
    <col min="16130" max="16130" width="3.36328125" style="24" customWidth="1"/>
    <col min="16131" max="16131" width="11.7265625" style="24" customWidth="1"/>
    <col min="16132" max="16132" width="9.7265625" style="24" customWidth="1"/>
    <col min="16133" max="16139" width="9" style="24" customWidth="1"/>
    <col min="16140" max="16143" width="10.26953125" style="24" customWidth="1"/>
    <col min="16144" max="16144" width="10.36328125" style="24" customWidth="1"/>
    <col min="16145" max="16149" width="10.26953125" style="24" customWidth="1"/>
    <col min="16150" max="16151" width="10.08984375" style="24" customWidth="1"/>
    <col min="16152" max="16384" width="9" style="24"/>
  </cols>
  <sheetData>
    <row r="1" spans="1:33" s="19" customFormat="1" ht="28" customHeight="1" thickBot="1" x14ac:dyDescent="0.25">
      <c r="A1" s="49" t="s">
        <v>96</v>
      </c>
      <c r="B1" s="49"/>
      <c r="C1" s="49"/>
      <c r="D1" s="49" t="s">
        <v>97</v>
      </c>
      <c r="E1" s="49"/>
      <c r="F1" s="49"/>
      <c r="G1" s="49"/>
      <c r="H1" s="49"/>
      <c r="I1" s="49"/>
      <c r="J1" s="49"/>
      <c r="K1" s="49"/>
      <c r="L1" s="49"/>
      <c r="M1" s="49"/>
      <c r="N1" s="49"/>
      <c r="O1" s="49"/>
      <c r="P1" s="49"/>
      <c r="Q1" s="49"/>
      <c r="R1" s="49"/>
      <c r="S1" s="49"/>
      <c r="T1" s="49"/>
      <c r="U1" s="49"/>
      <c r="V1" s="49"/>
      <c r="W1" s="49"/>
      <c r="X1" s="49"/>
      <c r="Y1" s="49"/>
      <c r="AA1" s="49"/>
    </row>
    <row r="2" spans="1:33" s="20" customFormat="1" ht="28" customHeight="1" thickBot="1" x14ac:dyDescent="0.25">
      <c r="A2" s="307" t="s">
        <v>98</v>
      </c>
      <c r="B2" s="308"/>
      <c r="C2" s="50" t="s">
        <v>3</v>
      </c>
      <c r="D2" s="51" t="s">
        <v>4</v>
      </c>
      <c r="E2" s="51" t="s">
        <v>5</v>
      </c>
      <c r="F2" s="51" t="s">
        <v>6</v>
      </c>
      <c r="G2" s="51" t="s">
        <v>7</v>
      </c>
      <c r="H2" s="51" t="s">
        <v>8</v>
      </c>
      <c r="I2" s="51" t="s">
        <v>9</v>
      </c>
      <c r="J2" s="51" t="s">
        <v>10</v>
      </c>
      <c r="K2" s="51" t="s">
        <v>99</v>
      </c>
      <c r="L2" s="52" t="s">
        <v>100</v>
      </c>
      <c r="M2" s="52" t="s">
        <v>101</v>
      </c>
      <c r="N2" s="52" t="s">
        <v>102</v>
      </c>
      <c r="O2" s="51" t="s">
        <v>103</v>
      </c>
      <c r="P2" s="51" t="s">
        <v>16</v>
      </c>
      <c r="Q2" s="51" t="s">
        <v>17</v>
      </c>
      <c r="R2" s="53" t="s">
        <v>104</v>
      </c>
      <c r="S2" s="51" t="s">
        <v>18</v>
      </c>
      <c r="T2" s="52" t="s">
        <v>19</v>
      </c>
      <c r="U2" s="52" t="s">
        <v>105</v>
      </c>
      <c r="V2" s="52" t="s">
        <v>106</v>
      </c>
      <c r="W2" s="52" t="s">
        <v>20</v>
      </c>
      <c r="X2" s="52" t="s">
        <v>130</v>
      </c>
      <c r="Y2" s="52" t="s">
        <v>131</v>
      </c>
      <c r="Z2" s="52" t="s">
        <v>132</v>
      </c>
      <c r="AA2" s="51" t="s">
        <v>146</v>
      </c>
      <c r="AB2" s="51" t="s">
        <v>147</v>
      </c>
      <c r="AC2" s="51" t="s">
        <v>149</v>
      </c>
      <c r="AD2" s="51" t="s">
        <v>152</v>
      </c>
      <c r="AE2" s="51" t="s">
        <v>156</v>
      </c>
      <c r="AF2" s="51" t="s">
        <v>157</v>
      </c>
      <c r="AG2" s="51" t="s">
        <v>161</v>
      </c>
    </row>
    <row r="3" spans="1:33" s="21" customFormat="1" ht="20.149999999999999" customHeight="1" x14ac:dyDescent="0.2">
      <c r="A3" s="305" t="s">
        <v>25</v>
      </c>
      <c r="B3" s="306"/>
      <c r="C3" s="30">
        <v>20778</v>
      </c>
      <c r="D3" s="31">
        <v>19369</v>
      </c>
      <c r="E3" s="31">
        <v>19796</v>
      </c>
      <c r="F3" s="31">
        <v>19884</v>
      </c>
      <c r="G3" s="31">
        <v>19625</v>
      </c>
      <c r="H3" s="31">
        <v>19522</v>
      </c>
      <c r="I3" s="31">
        <v>17786</v>
      </c>
      <c r="J3" s="31">
        <v>18438</v>
      </c>
      <c r="K3" s="32">
        <v>18588</v>
      </c>
      <c r="L3" s="32">
        <v>18083</v>
      </c>
      <c r="M3" s="32">
        <v>17482</v>
      </c>
      <c r="N3" s="32">
        <v>16891</v>
      </c>
      <c r="O3" s="31">
        <v>15915</v>
      </c>
      <c r="P3" s="32">
        <v>15722</v>
      </c>
      <c r="Q3" s="32">
        <v>15255</v>
      </c>
      <c r="R3" s="32">
        <v>15075</v>
      </c>
      <c r="S3" s="32">
        <v>14609</v>
      </c>
      <c r="T3" s="32">
        <v>14021</v>
      </c>
      <c r="U3" s="32">
        <v>14100</v>
      </c>
      <c r="V3" s="31">
        <f>SUM(V4:V8,V10,V14,V19,V24)</f>
        <v>13765</v>
      </c>
      <c r="W3" s="31">
        <v>13435</v>
      </c>
      <c r="X3" s="31">
        <v>13153</v>
      </c>
      <c r="Y3" s="31">
        <v>13054</v>
      </c>
      <c r="Z3" s="32">
        <v>13144</v>
      </c>
      <c r="AA3" s="31">
        <v>12997</v>
      </c>
      <c r="AB3" s="31">
        <v>12807</v>
      </c>
      <c r="AC3" s="31">
        <f>SUM(AC4+AC5+AC6+AC7+AC8+AC10+AC14+AC19+AC24)</f>
        <v>12045</v>
      </c>
      <c r="AD3" s="31">
        <v>12237</v>
      </c>
      <c r="AE3" s="31">
        <f>SUM(AE4+AE5+AE6+AE7+AE8+AE10+AE14+AE19+AE24)</f>
        <v>12217</v>
      </c>
      <c r="AF3" s="31">
        <f>SUM(AF4+AF5+AF6+AF7+AF8+AF10+AF14+AF19+AF24)</f>
        <v>11933</v>
      </c>
      <c r="AG3" s="31">
        <f>SUM(AG4+AG5+AG6+AG7+AG8+AG10+AG14+AG19+AG24)</f>
        <v>11678</v>
      </c>
    </row>
    <row r="4" spans="1:33" s="21" customFormat="1" ht="20.149999999999999" customHeight="1" x14ac:dyDescent="0.2">
      <c r="A4" s="303" t="s">
        <v>26</v>
      </c>
      <c r="B4" s="304"/>
      <c r="C4" s="33">
        <v>6849</v>
      </c>
      <c r="D4" s="34">
        <v>6540</v>
      </c>
      <c r="E4" s="34">
        <v>6605</v>
      </c>
      <c r="F4" s="34">
        <v>6533</v>
      </c>
      <c r="G4" s="34">
        <v>6467</v>
      </c>
      <c r="H4" s="34">
        <v>6454</v>
      </c>
      <c r="I4" s="34">
        <v>6119</v>
      </c>
      <c r="J4" s="34">
        <v>6197</v>
      </c>
      <c r="K4" s="35">
        <v>6309</v>
      </c>
      <c r="L4" s="36">
        <v>6214</v>
      </c>
      <c r="M4" s="54">
        <v>6070</v>
      </c>
      <c r="N4" s="54">
        <v>5960</v>
      </c>
      <c r="O4" s="37">
        <v>5671</v>
      </c>
      <c r="P4" s="54">
        <v>5489</v>
      </c>
      <c r="Q4" s="54">
        <v>5319</v>
      </c>
      <c r="R4" s="55">
        <v>5195</v>
      </c>
      <c r="S4" s="55">
        <v>4922</v>
      </c>
      <c r="T4" s="56">
        <v>4826</v>
      </c>
      <c r="U4" s="35">
        <v>4803</v>
      </c>
      <c r="V4" s="34">
        <v>4661</v>
      </c>
      <c r="W4" s="34">
        <v>4630</v>
      </c>
      <c r="X4" s="34">
        <v>4480</v>
      </c>
      <c r="Y4" s="34">
        <v>4553</v>
      </c>
      <c r="Z4" s="35">
        <v>4513</v>
      </c>
      <c r="AA4" s="34">
        <v>4428</v>
      </c>
      <c r="AB4" s="34">
        <v>4409</v>
      </c>
      <c r="AC4" s="34">
        <v>4471</v>
      </c>
      <c r="AD4" s="34">
        <v>4393</v>
      </c>
      <c r="AE4" s="34">
        <v>4343</v>
      </c>
      <c r="AF4" s="35">
        <v>4213</v>
      </c>
      <c r="AG4" s="34">
        <v>4072</v>
      </c>
    </row>
    <row r="5" spans="1:33" s="22" customFormat="1" ht="13.5" customHeight="1" x14ac:dyDescent="0.2">
      <c r="A5" s="299" t="s">
        <v>27</v>
      </c>
      <c r="B5" s="300"/>
      <c r="C5" s="38">
        <v>4842</v>
      </c>
      <c r="D5" s="34">
        <v>4527</v>
      </c>
      <c r="E5" s="34">
        <v>4625</v>
      </c>
      <c r="F5" s="34">
        <v>4606</v>
      </c>
      <c r="G5" s="34">
        <v>4504</v>
      </c>
      <c r="H5" s="34">
        <v>4491</v>
      </c>
      <c r="I5" s="34">
        <v>4072</v>
      </c>
      <c r="J5" s="34">
        <v>4162</v>
      </c>
      <c r="K5" s="35">
        <v>4081</v>
      </c>
      <c r="L5" s="35">
        <v>4045</v>
      </c>
      <c r="M5" s="57">
        <v>3934</v>
      </c>
      <c r="N5" s="57">
        <v>3859</v>
      </c>
      <c r="O5" s="34">
        <v>3744</v>
      </c>
      <c r="P5" s="57">
        <v>3788</v>
      </c>
      <c r="Q5" s="57">
        <v>3697</v>
      </c>
      <c r="R5" s="56">
        <v>3719</v>
      </c>
      <c r="S5" s="56">
        <v>3656</v>
      </c>
      <c r="T5" s="56">
        <v>3504</v>
      </c>
      <c r="U5" s="58">
        <v>3571</v>
      </c>
      <c r="V5" s="78">
        <v>3537</v>
      </c>
      <c r="W5" s="78">
        <v>3488</v>
      </c>
      <c r="X5" s="78">
        <v>3484</v>
      </c>
      <c r="Y5" s="78">
        <v>3593</v>
      </c>
      <c r="Z5" s="58">
        <v>3590</v>
      </c>
      <c r="AA5" s="78">
        <v>3590</v>
      </c>
      <c r="AB5" s="78">
        <v>3467</v>
      </c>
      <c r="AC5" s="78">
        <v>3172</v>
      </c>
      <c r="AD5" s="78">
        <v>3300</v>
      </c>
      <c r="AE5" s="78">
        <v>3329</v>
      </c>
      <c r="AF5" s="78">
        <v>3262</v>
      </c>
      <c r="AG5" s="78">
        <v>3282</v>
      </c>
    </row>
    <row r="6" spans="1:33" s="22" customFormat="1" x14ac:dyDescent="0.2">
      <c r="A6" s="299" t="s">
        <v>28</v>
      </c>
      <c r="B6" s="300"/>
      <c r="C6" s="38">
        <v>1990</v>
      </c>
      <c r="D6" s="34">
        <v>1872</v>
      </c>
      <c r="E6" s="34">
        <v>1885</v>
      </c>
      <c r="F6" s="34">
        <v>1847</v>
      </c>
      <c r="G6" s="34">
        <v>1846</v>
      </c>
      <c r="H6" s="34">
        <v>1820</v>
      </c>
      <c r="I6" s="34">
        <v>1680</v>
      </c>
      <c r="J6" s="34">
        <v>1725</v>
      </c>
      <c r="K6" s="35">
        <v>1748</v>
      </c>
      <c r="L6" s="35">
        <v>1634</v>
      </c>
      <c r="M6" s="57">
        <v>1546</v>
      </c>
      <c r="N6" s="57">
        <v>1429</v>
      </c>
      <c r="O6" s="34">
        <v>1371</v>
      </c>
      <c r="P6" s="57">
        <v>1313</v>
      </c>
      <c r="Q6" s="57">
        <v>1278</v>
      </c>
      <c r="R6" s="56">
        <v>1261</v>
      </c>
      <c r="S6" s="56">
        <v>1267</v>
      </c>
      <c r="T6" s="56">
        <v>1254</v>
      </c>
      <c r="U6" s="58">
        <v>1224</v>
      </c>
      <c r="V6" s="78">
        <v>1179</v>
      </c>
      <c r="W6" s="78">
        <v>1121</v>
      </c>
      <c r="X6" s="78">
        <v>1072</v>
      </c>
      <c r="Y6" s="78">
        <v>1083</v>
      </c>
      <c r="Z6" s="58">
        <v>1101</v>
      </c>
      <c r="AA6" s="78">
        <v>1073</v>
      </c>
      <c r="AB6" s="78">
        <v>1047</v>
      </c>
      <c r="AC6" s="78">
        <v>1038</v>
      </c>
      <c r="AD6" s="78">
        <v>1011</v>
      </c>
      <c r="AE6" s="78">
        <v>992</v>
      </c>
      <c r="AF6" s="78">
        <v>966</v>
      </c>
      <c r="AG6" s="78">
        <v>940</v>
      </c>
    </row>
    <row r="7" spans="1:33" s="22" customFormat="1" x14ac:dyDescent="0.2">
      <c r="A7" s="299" t="s">
        <v>29</v>
      </c>
      <c r="B7" s="300"/>
      <c r="C7" s="38">
        <v>1238</v>
      </c>
      <c r="D7" s="34">
        <v>1127</v>
      </c>
      <c r="E7" s="34">
        <v>1148</v>
      </c>
      <c r="F7" s="34">
        <v>1164</v>
      </c>
      <c r="G7" s="34">
        <v>1121</v>
      </c>
      <c r="H7" s="34">
        <v>1125</v>
      </c>
      <c r="I7" s="34">
        <v>983</v>
      </c>
      <c r="J7" s="34">
        <v>1042</v>
      </c>
      <c r="K7" s="35">
        <v>1048</v>
      </c>
      <c r="L7" s="35">
        <v>1014</v>
      </c>
      <c r="M7" s="57">
        <v>990</v>
      </c>
      <c r="N7" s="57">
        <v>935</v>
      </c>
      <c r="O7" s="34">
        <v>905</v>
      </c>
      <c r="P7" s="57">
        <v>897</v>
      </c>
      <c r="Q7" s="57">
        <v>918</v>
      </c>
      <c r="R7" s="56">
        <v>896</v>
      </c>
      <c r="S7" s="56">
        <v>896</v>
      </c>
      <c r="T7" s="56">
        <v>854</v>
      </c>
      <c r="U7" s="58">
        <v>887</v>
      </c>
      <c r="V7" s="78">
        <v>870</v>
      </c>
      <c r="W7" s="78">
        <v>846</v>
      </c>
      <c r="X7" s="78">
        <v>818</v>
      </c>
      <c r="Y7" s="78">
        <v>775</v>
      </c>
      <c r="Z7" s="58">
        <v>792</v>
      </c>
      <c r="AA7" s="78">
        <v>789</v>
      </c>
      <c r="AB7" s="78">
        <v>770</v>
      </c>
      <c r="AC7" s="78">
        <v>626</v>
      </c>
      <c r="AD7" s="78">
        <v>664</v>
      </c>
      <c r="AE7" s="78">
        <v>674</v>
      </c>
      <c r="AF7" s="78">
        <v>651</v>
      </c>
      <c r="AG7" s="78">
        <v>640</v>
      </c>
    </row>
    <row r="8" spans="1:33" s="22" customFormat="1" ht="20.149999999999999" customHeight="1" x14ac:dyDescent="0.2">
      <c r="A8" s="299" t="s">
        <v>30</v>
      </c>
      <c r="B8" s="300"/>
      <c r="C8" s="33">
        <v>504</v>
      </c>
      <c r="D8" s="34">
        <v>471</v>
      </c>
      <c r="E8" s="34">
        <v>511</v>
      </c>
      <c r="F8" s="34">
        <v>523</v>
      </c>
      <c r="G8" s="34">
        <v>501</v>
      </c>
      <c r="H8" s="34">
        <v>509</v>
      </c>
      <c r="I8" s="34">
        <v>431</v>
      </c>
      <c r="J8" s="34">
        <v>459</v>
      </c>
      <c r="K8" s="35">
        <v>451</v>
      </c>
      <c r="L8" s="35">
        <v>435</v>
      </c>
      <c r="M8" s="57">
        <v>408</v>
      </c>
      <c r="N8" s="57">
        <v>398</v>
      </c>
      <c r="O8" s="34">
        <v>353</v>
      </c>
      <c r="P8" s="57">
        <v>374</v>
      </c>
      <c r="Q8" s="57">
        <v>364</v>
      </c>
      <c r="R8" s="56">
        <v>354</v>
      </c>
      <c r="S8" s="56">
        <v>326</v>
      </c>
      <c r="T8" s="56">
        <v>314</v>
      </c>
      <c r="U8" s="58">
        <v>295</v>
      </c>
      <c r="V8" s="78">
        <v>283</v>
      </c>
      <c r="W8" s="78">
        <v>276</v>
      </c>
      <c r="X8" s="78">
        <v>258</v>
      </c>
      <c r="Y8" s="78">
        <v>220</v>
      </c>
      <c r="Z8" s="58">
        <v>242</v>
      </c>
      <c r="AA8" s="78">
        <v>240</v>
      </c>
      <c r="AB8" s="78">
        <v>233</v>
      </c>
      <c r="AC8" s="78">
        <f>AC9</f>
        <v>212</v>
      </c>
      <c r="AD8" s="78">
        <v>227</v>
      </c>
      <c r="AE8" s="78">
        <f>AE9</f>
        <v>234</v>
      </c>
      <c r="AF8" s="78">
        <f>AF9</f>
        <v>209</v>
      </c>
      <c r="AG8" s="78">
        <f>AG9</f>
        <v>210</v>
      </c>
    </row>
    <row r="9" spans="1:33" s="22" customFormat="1" x14ac:dyDescent="0.2">
      <c r="A9" s="59"/>
      <c r="B9" s="60" t="s">
        <v>31</v>
      </c>
      <c r="C9" s="38">
        <v>504</v>
      </c>
      <c r="D9" s="34">
        <v>471</v>
      </c>
      <c r="E9" s="34">
        <v>511</v>
      </c>
      <c r="F9" s="34">
        <v>523</v>
      </c>
      <c r="G9" s="34">
        <v>501</v>
      </c>
      <c r="H9" s="34">
        <v>509</v>
      </c>
      <c r="I9" s="34">
        <v>431</v>
      </c>
      <c r="J9" s="34">
        <v>459</v>
      </c>
      <c r="K9" s="35">
        <v>451</v>
      </c>
      <c r="L9" s="35">
        <v>435</v>
      </c>
      <c r="M9" s="57">
        <v>408</v>
      </c>
      <c r="N9" s="57">
        <v>398</v>
      </c>
      <c r="O9" s="34">
        <v>353</v>
      </c>
      <c r="P9" s="57">
        <v>374</v>
      </c>
      <c r="Q9" s="57">
        <v>364</v>
      </c>
      <c r="R9" s="56">
        <v>354</v>
      </c>
      <c r="S9" s="56">
        <v>326</v>
      </c>
      <c r="T9" s="56">
        <v>314</v>
      </c>
      <c r="U9" s="58">
        <v>295</v>
      </c>
      <c r="V9" s="78">
        <v>283</v>
      </c>
      <c r="W9" s="78">
        <v>276</v>
      </c>
      <c r="X9" s="78">
        <v>258</v>
      </c>
      <c r="Y9" s="78">
        <v>220</v>
      </c>
      <c r="Z9" s="58">
        <v>242</v>
      </c>
      <c r="AA9" s="78">
        <v>240</v>
      </c>
      <c r="AB9" s="78">
        <v>233</v>
      </c>
      <c r="AC9" s="78">
        <v>212</v>
      </c>
      <c r="AD9" s="78">
        <v>227</v>
      </c>
      <c r="AE9" s="78">
        <v>234</v>
      </c>
      <c r="AF9" s="78">
        <v>209</v>
      </c>
      <c r="AG9" s="78">
        <v>210</v>
      </c>
    </row>
    <row r="10" spans="1:33" s="22" customFormat="1" ht="20.149999999999999" customHeight="1" x14ac:dyDescent="0.2">
      <c r="A10" s="301" t="s">
        <v>32</v>
      </c>
      <c r="B10" s="302"/>
      <c r="C10" s="33">
        <v>1155</v>
      </c>
      <c r="D10" s="34">
        <v>1080</v>
      </c>
      <c r="E10" s="34">
        <v>1115</v>
      </c>
      <c r="F10" s="34">
        <v>1196</v>
      </c>
      <c r="G10" s="34">
        <v>1218</v>
      </c>
      <c r="H10" s="34">
        <v>1212</v>
      </c>
      <c r="I10" s="34">
        <v>1029</v>
      </c>
      <c r="J10" s="34">
        <v>1113</v>
      </c>
      <c r="K10" s="35">
        <v>1147</v>
      </c>
      <c r="L10" s="35">
        <v>1080</v>
      </c>
      <c r="M10" s="57">
        <v>1026</v>
      </c>
      <c r="N10" s="57">
        <v>995</v>
      </c>
      <c r="O10" s="34">
        <v>897</v>
      </c>
      <c r="P10" s="57">
        <v>893</v>
      </c>
      <c r="Q10" s="57">
        <v>859</v>
      </c>
      <c r="R10" s="56">
        <v>809</v>
      </c>
      <c r="S10" s="56">
        <v>771</v>
      </c>
      <c r="T10" s="56">
        <v>710</v>
      </c>
      <c r="U10" s="58">
        <v>709</v>
      </c>
      <c r="V10" s="78">
        <v>672</v>
      </c>
      <c r="W10" s="78">
        <v>617</v>
      </c>
      <c r="X10" s="78">
        <v>632</v>
      </c>
      <c r="Y10" s="78">
        <v>574</v>
      </c>
      <c r="Z10" s="58">
        <v>583</v>
      </c>
      <c r="AA10" s="78">
        <v>553</v>
      </c>
      <c r="AB10" s="78">
        <v>552</v>
      </c>
      <c r="AC10" s="78">
        <f>SUM(AC11:AC13)</f>
        <v>448</v>
      </c>
      <c r="AD10" s="78">
        <f>SUM(AD11:AD13)</f>
        <v>488</v>
      </c>
      <c r="AE10" s="78">
        <f>SUM(AE11:AE13)</f>
        <v>483</v>
      </c>
      <c r="AF10" s="78">
        <f>SUM(AF11:AF13)</f>
        <v>497</v>
      </c>
      <c r="AG10" s="78">
        <f>SUM(AG11:AG13)</f>
        <v>465</v>
      </c>
    </row>
    <row r="11" spans="1:33" s="22" customFormat="1" ht="13.5" customHeight="1" x14ac:dyDescent="0.2">
      <c r="A11" s="59"/>
      <c r="B11" s="60" t="s">
        <v>33</v>
      </c>
      <c r="C11" s="38">
        <v>152</v>
      </c>
      <c r="D11" s="34">
        <v>161</v>
      </c>
      <c r="E11" s="34">
        <v>160</v>
      </c>
      <c r="F11" s="34">
        <v>162</v>
      </c>
      <c r="G11" s="34">
        <v>177</v>
      </c>
      <c r="H11" s="34">
        <v>178</v>
      </c>
      <c r="I11" s="34">
        <v>142</v>
      </c>
      <c r="J11" s="34">
        <v>150</v>
      </c>
      <c r="K11" s="35">
        <v>160</v>
      </c>
      <c r="L11" s="35">
        <v>139</v>
      </c>
      <c r="M11" s="57">
        <v>123</v>
      </c>
      <c r="N11" s="57">
        <v>117</v>
      </c>
      <c r="O11" s="34">
        <v>104</v>
      </c>
      <c r="P11" s="57">
        <v>101</v>
      </c>
      <c r="Q11" s="57">
        <v>101</v>
      </c>
      <c r="R11" s="56">
        <v>92</v>
      </c>
      <c r="S11" s="56">
        <v>88</v>
      </c>
      <c r="T11" s="56">
        <v>81</v>
      </c>
      <c r="U11" s="58">
        <v>77</v>
      </c>
      <c r="V11" s="78">
        <v>63</v>
      </c>
      <c r="W11" s="78">
        <v>54</v>
      </c>
      <c r="X11" s="78">
        <v>59</v>
      </c>
      <c r="Y11" s="78">
        <v>47</v>
      </c>
      <c r="Z11" s="58">
        <v>49</v>
      </c>
      <c r="AA11" s="78">
        <v>47</v>
      </c>
      <c r="AB11" s="78">
        <v>43</v>
      </c>
      <c r="AC11" s="78">
        <v>35</v>
      </c>
      <c r="AD11" s="78">
        <v>37</v>
      </c>
      <c r="AE11" s="78">
        <v>32</v>
      </c>
      <c r="AF11" s="78">
        <v>36</v>
      </c>
      <c r="AG11" s="78">
        <v>31</v>
      </c>
    </row>
    <row r="12" spans="1:33" s="22" customFormat="1" ht="13.5" customHeight="1" x14ac:dyDescent="0.2">
      <c r="A12" s="59"/>
      <c r="B12" s="60" t="s">
        <v>34</v>
      </c>
      <c r="C12" s="38">
        <v>315</v>
      </c>
      <c r="D12" s="34">
        <v>278</v>
      </c>
      <c r="E12" s="34">
        <v>285</v>
      </c>
      <c r="F12" s="34">
        <v>299</v>
      </c>
      <c r="G12" s="34">
        <v>298</v>
      </c>
      <c r="H12" s="34">
        <v>303</v>
      </c>
      <c r="I12" s="34">
        <v>264</v>
      </c>
      <c r="J12" s="34">
        <v>292</v>
      </c>
      <c r="K12" s="35">
        <v>291</v>
      </c>
      <c r="L12" s="35">
        <v>277</v>
      </c>
      <c r="M12" s="57">
        <v>252</v>
      </c>
      <c r="N12" s="57">
        <v>240</v>
      </c>
      <c r="O12" s="34">
        <v>222</v>
      </c>
      <c r="P12" s="57">
        <v>220</v>
      </c>
      <c r="Q12" s="57">
        <v>208</v>
      </c>
      <c r="R12" s="56">
        <v>203</v>
      </c>
      <c r="S12" s="56">
        <v>183</v>
      </c>
      <c r="T12" s="56">
        <v>169</v>
      </c>
      <c r="U12" s="58">
        <v>169</v>
      </c>
      <c r="V12" s="78">
        <v>168</v>
      </c>
      <c r="W12" s="78">
        <v>143</v>
      </c>
      <c r="X12" s="78">
        <v>138</v>
      </c>
      <c r="Y12" s="78">
        <v>128</v>
      </c>
      <c r="Z12" s="58">
        <v>129</v>
      </c>
      <c r="AA12" s="78">
        <v>112</v>
      </c>
      <c r="AB12" s="78">
        <v>119</v>
      </c>
      <c r="AC12" s="78">
        <v>90</v>
      </c>
      <c r="AD12" s="78">
        <v>94</v>
      </c>
      <c r="AE12" s="78">
        <v>107</v>
      </c>
      <c r="AF12" s="78">
        <v>118</v>
      </c>
      <c r="AG12" s="78">
        <v>127</v>
      </c>
    </row>
    <row r="13" spans="1:33" s="22" customFormat="1" ht="13.5" customHeight="1" x14ac:dyDescent="0.2">
      <c r="A13" s="59"/>
      <c r="B13" s="60" t="s">
        <v>35</v>
      </c>
      <c r="C13" s="38">
        <v>688</v>
      </c>
      <c r="D13" s="34">
        <v>641</v>
      </c>
      <c r="E13" s="34">
        <v>670</v>
      </c>
      <c r="F13" s="34">
        <v>735</v>
      </c>
      <c r="G13" s="34">
        <v>743</v>
      </c>
      <c r="H13" s="34">
        <v>731</v>
      </c>
      <c r="I13" s="34">
        <v>623</v>
      </c>
      <c r="J13" s="34">
        <v>671</v>
      </c>
      <c r="K13" s="35">
        <v>696</v>
      </c>
      <c r="L13" s="35">
        <v>664</v>
      </c>
      <c r="M13" s="57">
        <v>651</v>
      </c>
      <c r="N13" s="57">
        <v>638</v>
      </c>
      <c r="O13" s="34">
        <v>571</v>
      </c>
      <c r="P13" s="57">
        <v>572</v>
      </c>
      <c r="Q13" s="57">
        <v>550</v>
      </c>
      <c r="R13" s="56">
        <v>514</v>
      </c>
      <c r="S13" s="56">
        <v>500</v>
      </c>
      <c r="T13" s="56">
        <v>460</v>
      </c>
      <c r="U13" s="58">
        <v>463</v>
      </c>
      <c r="V13" s="78">
        <v>441</v>
      </c>
      <c r="W13" s="78">
        <v>420</v>
      </c>
      <c r="X13" s="78">
        <v>435</v>
      </c>
      <c r="Y13" s="78">
        <v>399</v>
      </c>
      <c r="Z13" s="58">
        <v>405</v>
      </c>
      <c r="AA13" s="78">
        <v>394</v>
      </c>
      <c r="AB13" s="78">
        <v>390</v>
      </c>
      <c r="AC13" s="78">
        <v>323</v>
      </c>
      <c r="AD13" s="78">
        <v>357</v>
      </c>
      <c r="AE13" s="78">
        <v>344</v>
      </c>
      <c r="AF13" s="78">
        <v>343</v>
      </c>
      <c r="AG13" s="78">
        <v>307</v>
      </c>
    </row>
    <row r="14" spans="1:33" s="22" customFormat="1" ht="19.5" customHeight="1" x14ac:dyDescent="0.2">
      <c r="A14" s="301" t="s">
        <v>36</v>
      </c>
      <c r="B14" s="302"/>
      <c r="C14" s="33">
        <v>2140</v>
      </c>
      <c r="D14" s="34">
        <v>1917</v>
      </c>
      <c r="E14" s="34">
        <v>1966</v>
      </c>
      <c r="F14" s="34">
        <v>2023</v>
      </c>
      <c r="G14" s="34">
        <v>2010</v>
      </c>
      <c r="H14" s="34">
        <v>1987</v>
      </c>
      <c r="I14" s="34">
        <v>1816</v>
      </c>
      <c r="J14" s="34">
        <v>1972</v>
      </c>
      <c r="K14" s="35">
        <v>2013</v>
      </c>
      <c r="L14" s="35">
        <v>1941</v>
      </c>
      <c r="M14" s="78">
        <v>1852</v>
      </c>
      <c r="N14" s="57">
        <v>1749</v>
      </c>
      <c r="O14" s="34">
        <v>1573</v>
      </c>
      <c r="P14" s="57">
        <v>1581</v>
      </c>
      <c r="Q14" s="57">
        <v>1523</v>
      </c>
      <c r="R14" s="56">
        <v>1538</v>
      </c>
      <c r="S14" s="56">
        <v>1467</v>
      </c>
      <c r="T14" s="56">
        <v>1347</v>
      </c>
      <c r="U14" s="58">
        <v>1349</v>
      </c>
      <c r="V14" s="78">
        <v>1343</v>
      </c>
      <c r="W14" s="78">
        <v>1288</v>
      </c>
      <c r="X14" s="78">
        <v>1298</v>
      </c>
      <c r="Y14" s="78">
        <v>1200</v>
      </c>
      <c r="Z14" s="58">
        <v>1273</v>
      </c>
      <c r="AA14" s="78">
        <v>1271</v>
      </c>
      <c r="AB14" s="78">
        <v>1273</v>
      </c>
      <c r="AC14" s="78">
        <f>SUM(AC15:AC18)</f>
        <v>1114</v>
      </c>
      <c r="AD14" s="78">
        <f>SUM(AD15:AD18)</f>
        <v>1167</v>
      </c>
      <c r="AE14" s="78">
        <f>SUM(AE15:AE18)</f>
        <v>1168</v>
      </c>
      <c r="AF14" s="78">
        <f>SUM(AF15:AF18)</f>
        <v>1173</v>
      </c>
      <c r="AG14" s="78">
        <f>SUM(AG15:AG18)</f>
        <v>1136</v>
      </c>
    </row>
    <row r="15" spans="1:33" s="22" customFormat="1" x14ac:dyDescent="0.2">
      <c r="A15" s="59"/>
      <c r="B15" s="60" t="s">
        <v>37</v>
      </c>
      <c r="C15" s="38">
        <v>247</v>
      </c>
      <c r="D15" s="34">
        <v>231</v>
      </c>
      <c r="E15" s="34">
        <v>216</v>
      </c>
      <c r="F15" s="34">
        <v>231</v>
      </c>
      <c r="G15" s="34">
        <v>234</v>
      </c>
      <c r="H15" s="34">
        <v>225</v>
      </c>
      <c r="I15" s="34">
        <v>206</v>
      </c>
      <c r="J15" s="34">
        <v>235</v>
      </c>
      <c r="K15" s="35">
        <v>238</v>
      </c>
      <c r="L15" s="35">
        <v>239</v>
      </c>
      <c r="M15" s="57">
        <v>228</v>
      </c>
      <c r="N15" s="57">
        <v>205</v>
      </c>
      <c r="O15" s="34">
        <v>190</v>
      </c>
      <c r="P15" s="57">
        <v>196</v>
      </c>
      <c r="Q15" s="57">
        <v>186</v>
      </c>
      <c r="R15" s="56">
        <v>172</v>
      </c>
      <c r="S15" s="56">
        <v>163</v>
      </c>
      <c r="T15" s="56">
        <v>129</v>
      </c>
      <c r="U15" s="58">
        <v>133</v>
      </c>
      <c r="V15" s="78">
        <v>115</v>
      </c>
      <c r="W15" s="78">
        <v>113</v>
      </c>
      <c r="X15" s="78">
        <v>124</v>
      </c>
      <c r="Y15" s="78">
        <v>123</v>
      </c>
      <c r="Z15" s="58">
        <v>119</v>
      </c>
      <c r="AA15" s="78">
        <v>122</v>
      </c>
      <c r="AB15" s="78">
        <v>140</v>
      </c>
      <c r="AC15" s="78">
        <v>117</v>
      </c>
      <c r="AD15" s="78">
        <v>115</v>
      </c>
      <c r="AE15" s="78">
        <v>132</v>
      </c>
      <c r="AF15" s="78">
        <v>137</v>
      </c>
      <c r="AG15" s="78">
        <v>115</v>
      </c>
    </row>
    <row r="16" spans="1:33" s="22" customFormat="1" x14ac:dyDescent="0.2">
      <c r="A16" s="59"/>
      <c r="B16" s="60" t="s">
        <v>38</v>
      </c>
      <c r="C16" s="38">
        <v>557</v>
      </c>
      <c r="D16" s="34">
        <v>524</v>
      </c>
      <c r="E16" s="34">
        <v>546</v>
      </c>
      <c r="F16" s="34">
        <v>576</v>
      </c>
      <c r="G16" s="34">
        <v>541</v>
      </c>
      <c r="H16" s="34">
        <v>549</v>
      </c>
      <c r="I16" s="34">
        <v>499</v>
      </c>
      <c r="J16" s="34">
        <v>550</v>
      </c>
      <c r="K16" s="35">
        <v>561</v>
      </c>
      <c r="L16" s="35">
        <v>556</v>
      </c>
      <c r="M16" s="57">
        <v>530</v>
      </c>
      <c r="N16" s="57">
        <v>504</v>
      </c>
      <c r="O16" s="34">
        <v>454</v>
      </c>
      <c r="P16" s="57">
        <v>463</v>
      </c>
      <c r="Q16" s="57">
        <v>441</v>
      </c>
      <c r="R16" s="56">
        <v>455</v>
      </c>
      <c r="S16" s="56">
        <v>429</v>
      </c>
      <c r="T16" s="56">
        <v>411</v>
      </c>
      <c r="U16" s="58">
        <v>414</v>
      </c>
      <c r="V16" s="78">
        <v>425</v>
      </c>
      <c r="W16" s="78">
        <v>410</v>
      </c>
      <c r="X16" s="78">
        <v>404</v>
      </c>
      <c r="Y16" s="78">
        <v>361</v>
      </c>
      <c r="Z16" s="58">
        <v>399</v>
      </c>
      <c r="AA16" s="78">
        <v>398</v>
      </c>
      <c r="AB16" s="78">
        <v>391</v>
      </c>
      <c r="AC16" s="78">
        <v>341</v>
      </c>
      <c r="AD16" s="78">
        <v>367</v>
      </c>
      <c r="AE16" s="78">
        <v>352</v>
      </c>
      <c r="AF16" s="78">
        <v>355</v>
      </c>
      <c r="AG16" s="78">
        <v>361</v>
      </c>
    </row>
    <row r="17" spans="1:33" s="22" customFormat="1" x14ac:dyDescent="0.2">
      <c r="A17" s="59"/>
      <c r="B17" s="60" t="s">
        <v>39</v>
      </c>
      <c r="C17" s="38">
        <v>705</v>
      </c>
      <c r="D17" s="34">
        <v>592</v>
      </c>
      <c r="E17" s="34">
        <v>626</v>
      </c>
      <c r="F17" s="34">
        <v>629</v>
      </c>
      <c r="G17" s="34">
        <v>633</v>
      </c>
      <c r="H17" s="34">
        <v>615</v>
      </c>
      <c r="I17" s="34">
        <v>558</v>
      </c>
      <c r="J17" s="34">
        <v>601</v>
      </c>
      <c r="K17" s="35">
        <v>613</v>
      </c>
      <c r="L17" s="35">
        <v>594</v>
      </c>
      <c r="M17" s="57">
        <v>576</v>
      </c>
      <c r="N17" s="57">
        <v>545</v>
      </c>
      <c r="O17" s="34">
        <v>484</v>
      </c>
      <c r="P17" s="57">
        <v>496</v>
      </c>
      <c r="Q17" s="57">
        <v>465</v>
      </c>
      <c r="R17" s="56">
        <v>483</v>
      </c>
      <c r="S17" s="56">
        <v>448</v>
      </c>
      <c r="T17" s="56">
        <v>413</v>
      </c>
      <c r="U17" s="58">
        <v>426</v>
      </c>
      <c r="V17" s="78">
        <v>436</v>
      </c>
      <c r="W17" s="78">
        <v>417</v>
      </c>
      <c r="X17" s="78">
        <v>436</v>
      </c>
      <c r="Y17" s="78">
        <v>400</v>
      </c>
      <c r="Z17" s="58">
        <v>423</v>
      </c>
      <c r="AA17" s="78">
        <v>418</v>
      </c>
      <c r="AB17" s="78">
        <v>407</v>
      </c>
      <c r="AC17" s="78">
        <v>357</v>
      </c>
      <c r="AD17" s="78">
        <v>369</v>
      </c>
      <c r="AE17" s="78">
        <v>374</v>
      </c>
      <c r="AF17" s="78">
        <v>388</v>
      </c>
      <c r="AG17" s="78">
        <v>366</v>
      </c>
    </row>
    <row r="18" spans="1:33" s="22" customFormat="1" x14ac:dyDescent="0.2">
      <c r="A18" s="59"/>
      <c r="B18" s="60" t="s">
        <v>40</v>
      </c>
      <c r="C18" s="38">
        <v>631</v>
      </c>
      <c r="D18" s="39">
        <v>570</v>
      </c>
      <c r="E18" s="39">
        <v>578</v>
      </c>
      <c r="F18" s="39">
        <v>587</v>
      </c>
      <c r="G18" s="39">
        <v>602</v>
      </c>
      <c r="H18" s="39">
        <v>598</v>
      </c>
      <c r="I18" s="39">
        <v>553</v>
      </c>
      <c r="J18" s="39">
        <v>586</v>
      </c>
      <c r="K18" s="39">
        <v>601</v>
      </c>
      <c r="L18" s="40">
        <v>552</v>
      </c>
      <c r="M18" s="57">
        <v>518</v>
      </c>
      <c r="N18" s="57">
        <v>495</v>
      </c>
      <c r="O18" s="39">
        <v>445</v>
      </c>
      <c r="P18" s="57">
        <v>426</v>
      </c>
      <c r="Q18" s="57">
        <v>431</v>
      </c>
      <c r="R18" s="56">
        <v>428</v>
      </c>
      <c r="S18" s="56">
        <v>427</v>
      </c>
      <c r="T18" s="56">
        <v>394</v>
      </c>
      <c r="U18" s="58">
        <v>376</v>
      </c>
      <c r="V18" s="78">
        <v>367</v>
      </c>
      <c r="W18" s="78">
        <v>348</v>
      </c>
      <c r="X18" s="78">
        <v>334</v>
      </c>
      <c r="Y18" s="78">
        <v>316</v>
      </c>
      <c r="Z18" s="58">
        <v>332</v>
      </c>
      <c r="AA18" s="78">
        <v>333</v>
      </c>
      <c r="AB18" s="78">
        <v>335</v>
      </c>
      <c r="AC18" s="78">
        <v>299</v>
      </c>
      <c r="AD18" s="78">
        <v>316</v>
      </c>
      <c r="AE18" s="78">
        <v>310</v>
      </c>
      <c r="AF18" s="78">
        <v>293</v>
      </c>
      <c r="AG18" s="78">
        <v>294</v>
      </c>
    </row>
    <row r="19" spans="1:33" s="22" customFormat="1" ht="20.149999999999999" customHeight="1" x14ac:dyDescent="0.2">
      <c r="A19" s="301" t="s">
        <v>41</v>
      </c>
      <c r="B19" s="302"/>
      <c r="C19" s="33">
        <v>1655</v>
      </c>
      <c r="D19" s="34">
        <v>1493</v>
      </c>
      <c r="E19" s="34">
        <v>1567</v>
      </c>
      <c r="F19" s="34">
        <v>1588</v>
      </c>
      <c r="G19" s="34">
        <v>1542</v>
      </c>
      <c r="H19" s="34">
        <v>1503</v>
      </c>
      <c r="I19" s="34">
        <v>1322</v>
      </c>
      <c r="J19" s="34">
        <v>1398</v>
      </c>
      <c r="K19" s="35">
        <v>1421</v>
      </c>
      <c r="L19" s="35">
        <v>1364</v>
      </c>
      <c r="M19" s="57">
        <v>1316</v>
      </c>
      <c r="N19" s="57">
        <v>1249</v>
      </c>
      <c r="O19" s="34">
        <v>1136</v>
      </c>
      <c r="P19" s="57">
        <v>1098</v>
      </c>
      <c r="Q19" s="57">
        <v>1022</v>
      </c>
      <c r="R19" s="56">
        <v>1009</v>
      </c>
      <c r="S19" s="56">
        <v>994</v>
      </c>
      <c r="T19" s="56">
        <v>947</v>
      </c>
      <c r="U19" s="58">
        <v>991</v>
      </c>
      <c r="V19" s="78">
        <v>971</v>
      </c>
      <c r="W19" s="78">
        <v>944</v>
      </c>
      <c r="X19" s="78">
        <v>911</v>
      </c>
      <c r="Y19" s="78">
        <v>878</v>
      </c>
      <c r="Z19" s="58">
        <v>871</v>
      </c>
      <c r="AA19" s="78">
        <v>873</v>
      </c>
      <c r="AB19" s="78">
        <v>879</v>
      </c>
      <c r="AC19" s="78">
        <f>SUM(AC20:AC23)</f>
        <v>808</v>
      </c>
      <c r="AD19" s="78">
        <f>SUM(AD20:AD23)</f>
        <v>834</v>
      </c>
      <c r="AE19" s="78">
        <f>SUM(AE20:AE23)</f>
        <v>845</v>
      </c>
      <c r="AF19" s="78">
        <f>SUM(AF20:AF23)</f>
        <v>830</v>
      </c>
      <c r="AG19" s="78">
        <f>SUM(AG20:AG23)</f>
        <v>805</v>
      </c>
    </row>
    <row r="20" spans="1:33" s="22" customFormat="1" x14ac:dyDescent="0.2">
      <c r="A20" s="59"/>
      <c r="B20" s="60" t="s">
        <v>42</v>
      </c>
      <c r="C20" s="38">
        <v>90</v>
      </c>
      <c r="D20" s="34">
        <v>85</v>
      </c>
      <c r="E20" s="34">
        <v>95</v>
      </c>
      <c r="F20" s="34">
        <v>96</v>
      </c>
      <c r="G20" s="34">
        <v>91</v>
      </c>
      <c r="H20" s="34">
        <v>98</v>
      </c>
      <c r="I20" s="34">
        <v>89</v>
      </c>
      <c r="J20" s="34">
        <v>100</v>
      </c>
      <c r="K20" s="35">
        <v>94</v>
      </c>
      <c r="L20" s="35">
        <v>91</v>
      </c>
      <c r="M20" s="57">
        <v>81</v>
      </c>
      <c r="N20" s="57">
        <v>76</v>
      </c>
      <c r="O20" s="34">
        <v>73</v>
      </c>
      <c r="P20" s="57">
        <v>70</v>
      </c>
      <c r="Q20" s="57">
        <v>71</v>
      </c>
      <c r="R20" s="56">
        <v>65</v>
      </c>
      <c r="S20" s="56">
        <v>69</v>
      </c>
      <c r="T20" s="56">
        <v>76</v>
      </c>
      <c r="U20" s="58">
        <v>79</v>
      </c>
      <c r="V20" s="78">
        <v>80</v>
      </c>
      <c r="W20" s="78">
        <v>84</v>
      </c>
      <c r="X20" s="78">
        <v>78</v>
      </c>
      <c r="Y20" s="78">
        <v>78</v>
      </c>
      <c r="Z20" s="58">
        <v>85</v>
      </c>
      <c r="AA20" s="78">
        <v>86</v>
      </c>
      <c r="AB20" s="78">
        <v>97</v>
      </c>
      <c r="AC20" s="78">
        <v>86</v>
      </c>
      <c r="AD20" s="78">
        <v>92</v>
      </c>
      <c r="AE20" s="78">
        <v>90</v>
      </c>
      <c r="AF20" s="78">
        <v>88</v>
      </c>
      <c r="AG20" s="78">
        <v>83</v>
      </c>
    </row>
    <row r="21" spans="1:33" s="22" customFormat="1" x14ac:dyDescent="0.2">
      <c r="A21" s="59"/>
      <c r="B21" s="60" t="s">
        <v>43</v>
      </c>
      <c r="C21" s="38">
        <v>718</v>
      </c>
      <c r="D21" s="34">
        <v>639</v>
      </c>
      <c r="E21" s="34">
        <v>652</v>
      </c>
      <c r="F21" s="34">
        <v>655</v>
      </c>
      <c r="G21" s="34">
        <v>625</v>
      </c>
      <c r="H21" s="34">
        <v>605</v>
      </c>
      <c r="I21" s="34">
        <v>534</v>
      </c>
      <c r="J21" s="34">
        <v>548</v>
      </c>
      <c r="K21" s="35">
        <v>580</v>
      </c>
      <c r="L21" s="35">
        <v>556</v>
      </c>
      <c r="M21" s="57">
        <v>545</v>
      </c>
      <c r="N21" s="57">
        <v>515</v>
      </c>
      <c r="O21" s="34">
        <v>460</v>
      </c>
      <c r="P21" s="57">
        <v>441</v>
      </c>
      <c r="Q21" s="57">
        <v>412</v>
      </c>
      <c r="R21" s="56">
        <v>400</v>
      </c>
      <c r="S21" s="56">
        <v>391</v>
      </c>
      <c r="T21" s="56">
        <v>369</v>
      </c>
      <c r="U21" s="58">
        <v>375</v>
      </c>
      <c r="V21" s="78">
        <v>368</v>
      </c>
      <c r="W21" s="78">
        <v>348</v>
      </c>
      <c r="X21" s="78">
        <v>343</v>
      </c>
      <c r="Y21" s="78">
        <v>331</v>
      </c>
      <c r="Z21" s="58">
        <v>311</v>
      </c>
      <c r="AA21" s="78">
        <v>324</v>
      </c>
      <c r="AB21" s="78">
        <v>323</v>
      </c>
      <c r="AC21" s="78">
        <v>305</v>
      </c>
      <c r="AD21" s="78">
        <v>310</v>
      </c>
      <c r="AE21" s="78">
        <v>311</v>
      </c>
      <c r="AF21" s="78">
        <v>302</v>
      </c>
      <c r="AG21" s="78">
        <v>289</v>
      </c>
    </row>
    <row r="22" spans="1:33" s="22" customFormat="1" x14ac:dyDescent="0.2">
      <c r="A22" s="59"/>
      <c r="B22" s="60" t="s">
        <v>44</v>
      </c>
      <c r="C22" s="38">
        <v>422</v>
      </c>
      <c r="D22" s="34">
        <v>384</v>
      </c>
      <c r="E22" s="34">
        <v>412</v>
      </c>
      <c r="F22" s="34">
        <v>423</v>
      </c>
      <c r="G22" s="34">
        <v>406</v>
      </c>
      <c r="H22" s="34">
        <v>391</v>
      </c>
      <c r="I22" s="34">
        <v>338</v>
      </c>
      <c r="J22" s="34">
        <v>351</v>
      </c>
      <c r="K22" s="35">
        <v>344</v>
      </c>
      <c r="L22" s="35">
        <v>323</v>
      </c>
      <c r="M22" s="57">
        <v>310</v>
      </c>
      <c r="N22" s="57">
        <v>294</v>
      </c>
      <c r="O22" s="34">
        <v>275</v>
      </c>
      <c r="P22" s="57">
        <v>269</v>
      </c>
      <c r="Q22" s="57">
        <v>256</v>
      </c>
      <c r="R22" s="56">
        <v>268</v>
      </c>
      <c r="S22" s="56">
        <v>268</v>
      </c>
      <c r="T22" s="56">
        <v>262</v>
      </c>
      <c r="U22" s="58">
        <v>284</v>
      </c>
      <c r="V22" s="78">
        <v>280</v>
      </c>
      <c r="W22" s="78">
        <v>271</v>
      </c>
      <c r="X22" s="78">
        <v>254</v>
      </c>
      <c r="Y22" s="78">
        <v>258</v>
      </c>
      <c r="Z22" s="58">
        <v>262</v>
      </c>
      <c r="AA22" s="78">
        <v>252</v>
      </c>
      <c r="AB22" s="78">
        <v>261</v>
      </c>
      <c r="AC22" s="78">
        <v>240</v>
      </c>
      <c r="AD22" s="78">
        <v>241</v>
      </c>
      <c r="AE22" s="78">
        <v>238</v>
      </c>
      <c r="AF22" s="78">
        <v>239</v>
      </c>
      <c r="AG22" s="78">
        <v>207</v>
      </c>
    </row>
    <row r="23" spans="1:33" s="22" customFormat="1" x14ac:dyDescent="0.2">
      <c r="A23" s="59"/>
      <c r="B23" s="60" t="s">
        <v>45</v>
      </c>
      <c r="C23" s="38">
        <v>425</v>
      </c>
      <c r="D23" s="34">
        <v>385</v>
      </c>
      <c r="E23" s="34">
        <v>408</v>
      </c>
      <c r="F23" s="34">
        <v>414</v>
      </c>
      <c r="G23" s="34">
        <v>420</v>
      </c>
      <c r="H23" s="34">
        <v>409</v>
      </c>
      <c r="I23" s="34">
        <v>361</v>
      </c>
      <c r="J23" s="34">
        <v>399</v>
      </c>
      <c r="K23" s="35">
        <v>403</v>
      </c>
      <c r="L23" s="35">
        <v>394</v>
      </c>
      <c r="M23" s="57">
        <v>380</v>
      </c>
      <c r="N23" s="57">
        <v>364</v>
      </c>
      <c r="O23" s="34">
        <v>328</v>
      </c>
      <c r="P23" s="57">
        <v>318</v>
      </c>
      <c r="Q23" s="57">
        <v>283</v>
      </c>
      <c r="R23" s="56">
        <v>276</v>
      </c>
      <c r="S23" s="56">
        <v>266</v>
      </c>
      <c r="T23" s="56">
        <v>240</v>
      </c>
      <c r="U23" s="58">
        <v>253</v>
      </c>
      <c r="V23" s="78">
        <v>243</v>
      </c>
      <c r="W23" s="78">
        <v>241</v>
      </c>
      <c r="X23" s="78">
        <v>236</v>
      </c>
      <c r="Y23" s="78">
        <v>211</v>
      </c>
      <c r="Z23" s="58">
        <v>213</v>
      </c>
      <c r="AA23" s="78">
        <v>211</v>
      </c>
      <c r="AB23" s="78">
        <v>198</v>
      </c>
      <c r="AC23" s="78">
        <v>177</v>
      </c>
      <c r="AD23" s="78">
        <v>191</v>
      </c>
      <c r="AE23" s="78">
        <v>206</v>
      </c>
      <c r="AF23" s="78">
        <v>201</v>
      </c>
      <c r="AG23" s="78">
        <v>226</v>
      </c>
    </row>
    <row r="24" spans="1:33" s="22" customFormat="1" ht="20.149999999999999" customHeight="1" x14ac:dyDescent="0.2">
      <c r="A24" s="301" t="s">
        <v>46</v>
      </c>
      <c r="B24" s="302"/>
      <c r="C24" s="33">
        <v>405</v>
      </c>
      <c r="D24" s="34">
        <v>342</v>
      </c>
      <c r="E24" s="34">
        <v>374</v>
      </c>
      <c r="F24" s="34">
        <v>404</v>
      </c>
      <c r="G24" s="34">
        <v>416</v>
      </c>
      <c r="H24" s="34">
        <v>421</v>
      </c>
      <c r="I24" s="34">
        <v>334</v>
      </c>
      <c r="J24" s="34">
        <v>370</v>
      </c>
      <c r="K24" s="35">
        <v>370</v>
      </c>
      <c r="L24" s="35">
        <v>356</v>
      </c>
      <c r="M24" s="57">
        <v>340</v>
      </c>
      <c r="N24" s="57">
        <v>317</v>
      </c>
      <c r="O24" s="34">
        <v>265</v>
      </c>
      <c r="P24" s="57">
        <v>289</v>
      </c>
      <c r="Q24" s="57">
        <v>275</v>
      </c>
      <c r="R24" s="56">
        <v>294</v>
      </c>
      <c r="S24" s="56">
        <v>310</v>
      </c>
      <c r="T24" s="56">
        <v>265</v>
      </c>
      <c r="U24" s="58">
        <v>271</v>
      </c>
      <c r="V24" s="78">
        <v>249</v>
      </c>
      <c r="W24" s="78">
        <v>225</v>
      </c>
      <c r="X24" s="78">
        <v>200</v>
      </c>
      <c r="Y24" s="78">
        <v>178</v>
      </c>
      <c r="Z24" s="58">
        <v>179</v>
      </c>
      <c r="AA24" s="78">
        <v>180</v>
      </c>
      <c r="AB24" s="78">
        <v>177</v>
      </c>
      <c r="AC24" s="78">
        <f>SUM(AC25:AC27)</f>
        <v>156</v>
      </c>
      <c r="AD24" s="78">
        <f>SUM(AD25:AD27)</f>
        <v>153</v>
      </c>
      <c r="AE24" s="78">
        <f>SUM(AE25:AE27)</f>
        <v>149</v>
      </c>
      <c r="AF24" s="78">
        <f>SUM(AF25:AF27)</f>
        <v>132</v>
      </c>
      <c r="AG24" s="78">
        <f>SUM(AG25:AG27)</f>
        <v>128</v>
      </c>
    </row>
    <row r="25" spans="1:33" s="22" customFormat="1" x14ac:dyDescent="0.2">
      <c r="A25" s="59"/>
      <c r="B25" s="60" t="s">
        <v>47</v>
      </c>
      <c r="C25" s="38">
        <v>142</v>
      </c>
      <c r="D25" s="34">
        <v>101</v>
      </c>
      <c r="E25" s="34">
        <v>125</v>
      </c>
      <c r="F25" s="34">
        <v>144</v>
      </c>
      <c r="G25" s="34">
        <v>158</v>
      </c>
      <c r="H25" s="34">
        <v>162</v>
      </c>
      <c r="I25" s="34">
        <v>113</v>
      </c>
      <c r="J25" s="34">
        <v>132</v>
      </c>
      <c r="K25" s="35">
        <v>137</v>
      </c>
      <c r="L25" s="35">
        <v>142</v>
      </c>
      <c r="M25" s="57">
        <v>141</v>
      </c>
      <c r="N25" s="57">
        <v>143</v>
      </c>
      <c r="O25" s="34">
        <v>113</v>
      </c>
      <c r="P25" s="57">
        <v>110</v>
      </c>
      <c r="Q25" s="57">
        <v>113</v>
      </c>
      <c r="R25" s="56">
        <v>123</v>
      </c>
      <c r="S25" s="56">
        <v>124</v>
      </c>
      <c r="T25" s="56">
        <v>88</v>
      </c>
      <c r="U25" s="58">
        <v>105</v>
      </c>
      <c r="V25" s="78">
        <v>94</v>
      </c>
      <c r="W25" s="78">
        <v>85</v>
      </c>
      <c r="X25" s="78">
        <v>85</v>
      </c>
      <c r="Y25" s="78">
        <v>77</v>
      </c>
      <c r="Z25" s="58">
        <v>72</v>
      </c>
      <c r="AA25" s="78">
        <v>71</v>
      </c>
      <c r="AB25" s="78">
        <v>68</v>
      </c>
      <c r="AC25" s="78">
        <v>53</v>
      </c>
      <c r="AD25" s="78">
        <v>54</v>
      </c>
      <c r="AE25" s="78">
        <v>55</v>
      </c>
      <c r="AF25" s="78">
        <v>49</v>
      </c>
      <c r="AG25" s="78">
        <v>46</v>
      </c>
    </row>
    <row r="26" spans="1:33" s="22" customFormat="1" x14ac:dyDescent="0.2">
      <c r="A26" s="59"/>
      <c r="B26" s="60" t="s">
        <v>48</v>
      </c>
      <c r="C26" s="38">
        <v>144</v>
      </c>
      <c r="D26" s="34">
        <v>139</v>
      </c>
      <c r="E26" s="34">
        <v>153</v>
      </c>
      <c r="F26" s="34">
        <v>148</v>
      </c>
      <c r="G26" s="34">
        <v>147</v>
      </c>
      <c r="H26" s="34">
        <v>137</v>
      </c>
      <c r="I26" s="34">
        <v>113</v>
      </c>
      <c r="J26" s="34">
        <v>117</v>
      </c>
      <c r="K26" s="35">
        <v>109</v>
      </c>
      <c r="L26" s="35">
        <v>104</v>
      </c>
      <c r="M26" s="57">
        <v>90</v>
      </c>
      <c r="N26" s="57">
        <v>82</v>
      </c>
      <c r="O26" s="34">
        <v>67</v>
      </c>
      <c r="P26" s="57">
        <v>78</v>
      </c>
      <c r="Q26" s="57">
        <v>70</v>
      </c>
      <c r="R26" s="56">
        <v>70</v>
      </c>
      <c r="S26" s="56">
        <v>80</v>
      </c>
      <c r="T26" s="56">
        <v>80</v>
      </c>
      <c r="U26" s="58">
        <v>84</v>
      </c>
      <c r="V26" s="78">
        <v>77</v>
      </c>
      <c r="W26" s="78">
        <v>76</v>
      </c>
      <c r="X26" s="78">
        <v>66</v>
      </c>
      <c r="Y26" s="78">
        <v>68</v>
      </c>
      <c r="Z26" s="58">
        <v>68</v>
      </c>
      <c r="AA26" s="78">
        <v>69</v>
      </c>
      <c r="AB26" s="78">
        <v>66</v>
      </c>
      <c r="AC26" s="78">
        <v>64</v>
      </c>
      <c r="AD26" s="78">
        <v>63</v>
      </c>
      <c r="AE26" s="78">
        <v>58</v>
      </c>
      <c r="AF26" s="78">
        <v>54</v>
      </c>
      <c r="AG26" s="78">
        <v>49</v>
      </c>
    </row>
    <row r="27" spans="1:33" s="22" customFormat="1" x14ac:dyDescent="0.2">
      <c r="A27" s="61"/>
      <c r="B27" s="62" t="s">
        <v>49</v>
      </c>
      <c r="C27" s="41">
        <v>119</v>
      </c>
      <c r="D27" s="42">
        <v>102</v>
      </c>
      <c r="E27" s="42">
        <v>96</v>
      </c>
      <c r="F27" s="42">
        <v>112</v>
      </c>
      <c r="G27" s="42">
        <v>111</v>
      </c>
      <c r="H27" s="42">
        <v>122</v>
      </c>
      <c r="I27" s="42">
        <v>108</v>
      </c>
      <c r="J27" s="42">
        <v>121</v>
      </c>
      <c r="K27" s="43">
        <v>124</v>
      </c>
      <c r="L27" s="43">
        <v>110</v>
      </c>
      <c r="M27" s="63">
        <v>109</v>
      </c>
      <c r="N27" s="63">
        <v>92</v>
      </c>
      <c r="O27" s="42">
        <v>85</v>
      </c>
      <c r="P27" s="63">
        <v>101</v>
      </c>
      <c r="Q27" s="63">
        <v>92</v>
      </c>
      <c r="R27" s="64">
        <v>101</v>
      </c>
      <c r="S27" s="64">
        <v>106</v>
      </c>
      <c r="T27" s="64">
        <v>97</v>
      </c>
      <c r="U27" s="58">
        <v>82</v>
      </c>
      <c r="V27" s="74">
        <v>78</v>
      </c>
      <c r="W27" s="74">
        <v>64</v>
      </c>
      <c r="X27" s="74">
        <v>49</v>
      </c>
      <c r="Y27" s="74">
        <v>33</v>
      </c>
      <c r="Z27" s="195">
        <v>39</v>
      </c>
      <c r="AA27" s="74">
        <v>40</v>
      </c>
      <c r="AB27" s="74">
        <v>43</v>
      </c>
      <c r="AC27" s="74">
        <v>39</v>
      </c>
      <c r="AD27" s="74">
        <v>36</v>
      </c>
      <c r="AE27" s="74">
        <v>36</v>
      </c>
      <c r="AF27" s="74">
        <v>29</v>
      </c>
      <c r="AG27" s="74">
        <v>33</v>
      </c>
    </row>
    <row r="28" spans="1:33" s="22" customFormat="1" ht="17.25" customHeight="1" x14ac:dyDescent="0.2">
      <c r="A28" s="303" t="s">
        <v>107</v>
      </c>
      <c r="B28" s="304"/>
      <c r="C28" s="44">
        <v>8508</v>
      </c>
      <c r="D28" s="34">
        <v>8091</v>
      </c>
      <c r="E28" s="34">
        <v>8231</v>
      </c>
      <c r="F28" s="34">
        <v>8252</v>
      </c>
      <c r="G28" s="34">
        <v>8186</v>
      </c>
      <c r="H28" s="34">
        <v>8175</v>
      </c>
      <c r="I28" s="34">
        <v>7579</v>
      </c>
      <c r="J28" s="34">
        <v>7769</v>
      </c>
      <c r="K28" s="34">
        <v>7907</v>
      </c>
      <c r="L28" s="35">
        <v>7729</v>
      </c>
      <c r="M28" s="57">
        <v>7504</v>
      </c>
      <c r="N28" s="34">
        <v>7353</v>
      </c>
      <c r="O28" s="34">
        <v>6921</v>
      </c>
      <c r="P28" s="34">
        <v>6756</v>
      </c>
      <c r="Q28" s="34">
        <v>6542</v>
      </c>
      <c r="R28" s="35">
        <v>6358</v>
      </c>
      <c r="S28" s="35">
        <v>6019</v>
      </c>
      <c r="T28" s="56">
        <f t="shared" ref="T28:Y28" si="0">SUM(T4,T8,T10)</f>
        <v>5850</v>
      </c>
      <c r="U28" s="65">
        <f t="shared" si="0"/>
        <v>5807</v>
      </c>
      <c r="V28" s="75">
        <f t="shared" si="0"/>
        <v>5616</v>
      </c>
      <c r="W28" s="75">
        <f t="shared" si="0"/>
        <v>5523</v>
      </c>
      <c r="X28" s="75">
        <f t="shared" si="0"/>
        <v>5370</v>
      </c>
      <c r="Y28" s="75">
        <f t="shared" si="0"/>
        <v>5347</v>
      </c>
      <c r="Z28" s="65">
        <f>SUM(Z4,Z8,Z10)</f>
        <v>5338</v>
      </c>
      <c r="AA28" s="75">
        <f t="shared" ref="AA28" si="1">SUM(AA4,AA8,AA10)</f>
        <v>5221</v>
      </c>
      <c r="AB28" s="75">
        <f t="shared" ref="AB28:AG28" si="2">SUM(AB4,AB8,AB10)</f>
        <v>5194</v>
      </c>
      <c r="AC28" s="75">
        <f t="shared" si="2"/>
        <v>5131</v>
      </c>
      <c r="AD28" s="75">
        <f t="shared" si="2"/>
        <v>5108</v>
      </c>
      <c r="AE28" s="75">
        <f t="shared" si="2"/>
        <v>5060</v>
      </c>
      <c r="AF28" s="75">
        <f t="shared" si="2"/>
        <v>4919</v>
      </c>
      <c r="AG28" s="75">
        <f t="shared" si="2"/>
        <v>4747</v>
      </c>
    </row>
    <row r="29" spans="1:33" s="22" customFormat="1" ht="17.25" customHeight="1" x14ac:dyDescent="0.2">
      <c r="A29" s="299" t="s">
        <v>108</v>
      </c>
      <c r="B29" s="300"/>
      <c r="C29" s="44">
        <v>4130</v>
      </c>
      <c r="D29" s="34">
        <v>3789</v>
      </c>
      <c r="E29" s="34">
        <v>3851</v>
      </c>
      <c r="F29" s="34">
        <v>3870</v>
      </c>
      <c r="G29" s="34">
        <v>3856</v>
      </c>
      <c r="H29" s="34">
        <v>3807</v>
      </c>
      <c r="I29" s="34">
        <v>3496</v>
      </c>
      <c r="J29" s="34">
        <v>3697</v>
      </c>
      <c r="K29" s="34">
        <v>3761</v>
      </c>
      <c r="L29" s="35">
        <v>3575</v>
      </c>
      <c r="M29" s="78">
        <v>3398</v>
      </c>
      <c r="N29" s="34">
        <v>3178</v>
      </c>
      <c r="O29" s="34">
        <v>2944</v>
      </c>
      <c r="P29" s="34">
        <v>2894</v>
      </c>
      <c r="Q29" s="34">
        <v>2801</v>
      </c>
      <c r="R29" s="35">
        <v>2799</v>
      </c>
      <c r="S29" s="35">
        <v>2734</v>
      </c>
      <c r="T29" s="56">
        <f t="shared" ref="T29:Y29" si="3">SUM(T6,T14)</f>
        <v>2601</v>
      </c>
      <c r="U29" s="58">
        <f t="shared" si="3"/>
        <v>2573</v>
      </c>
      <c r="V29" s="78">
        <f t="shared" si="3"/>
        <v>2522</v>
      </c>
      <c r="W29" s="78">
        <f t="shared" si="3"/>
        <v>2409</v>
      </c>
      <c r="X29" s="78">
        <f t="shared" si="3"/>
        <v>2370</v>
      </c>
      <c r="Y29" s="78">
        <f t="shared" si="3"/>
        <v>2283</v>
      </c>
      <c r="Z29" s="58">
        <f>SUM(Z6,Z14)</f>
        <v>2374</v>
      </c>
      <c r="AA29" s="78">
        <f t="shared" ref="AA29" si="4">SUM(AA6,AA14)</f>
        <v>2344</v>
      </c>
      <c r="AB29" s="78">
        <f t="shared" ref="AB29:AG29" si="5">SUM(AB6,AB14)</f>
        <v>2320</v>
      </c>
      <c r="AC29" s="78">
        <f t="shared" si="5"/>
        <v>2152</v>
      </c>
      <c r="AD29" s="78">
        <f t="shared" si="5"/>
        <v>2178</v>
      </c>
      <c r="AE29" s="78">
        <f t="shared" si="5"/>
        <v>2160</v>
      </c>
      <c r="AF29" s="78">
        <f t="shared" si="5"/>
        <v>2139</v>
      </c>
      <c r="AG29" s="78">
        <f t="shared" si="5"/>
        <v>2076</v>
      </c>
    </row>
    <row r="30" spans="1:33" s="22" customFormat="1" ht="17.25" customHeight="1" x14ac:dyDescent="0.2">
      <c r="A30" s="299" t="s">
        <v>109</v>
      </c>
      <c r="B30" s="300"/>
      <c r="C30" s="44">
        <v>7735</v>
      </c>
      <c r="D30" s="34">
        <v>7147</v>
      </c>
      <c r="E30" s="34">
        <v>7340</v>
      </c>
      <c r="F30" s="34">
        <v>7358</v>
      </c>
      <c r="G30" s="34">
        <v>7167</v>
      </c>
      <c r="H30" s="34">
        <v>7119</v>
      </c>
      <c r="I30" s="34">
        <v>6377</v>
      </c>
      <c r="J30" s="34">
        <v>6602</v>
      </c>
      <c r="K30" s="34">
        <v>6550</v>
      </c>
      <c r="L30" s="35">
        <v>6423</v>
      </c>
      <c r="M30" s="78">
        <v>6240</v>
      </c>
      <c r="N30" s="34">
        <v>6043</v>
      </c>
      <c r="O30" s="34">
        <v>5785</v>
      </c>
      <c r="P30" s="34">
        <v>5783</v>
      </c>
      <c r="Q30" s="34">
        <v>5637</v>
      </c>
      <c r="R30" s="35">
        <v>5624</v>
      </c>
      <c r="S30" s="35">
        <v>5546</v>
      </c>
      <c r="T30" s="56">
        <f>SUM(T5,T7,T19)</f>
        <v>5305</v>
      </c>
      <c r="U30" s="58">
        <f>SUM(U5,U7,U19)</f>
        <v>5449</v>
      </c>
      <c r="V30" s="78">
        <f t="shared" ref="V30:AB30" si="6">SUM(V5,V7,V19,V24)</f>
        <v>5627</v>
      </c>
      <c r="W30" s="78">
        <f t="shared" si="6"/>
        <v>5503</v>
      </c>
      <c r="X30" s="78">
        <f t="shared" si="6"/>
        <v>5413</v>
      </c>
      <c r="Y30" s="78">
        <f t="shared" si="6"/>
        <v>5424</v>
      </c>
      <c r="Z30" s="58">
        <f t="shared" si="6"/>
        <v>5432</v>
      </c>
      <c r="AA30" s="78">
        <f t="shared" si="6"/>
        <v>5432</v>
      </c>
      <c r="AB30" s="78">
        <f t="shared" si="6"/>
        <v>5293</v>
      </c>
      <c r="AC30" s="78">
        <f t="shared" ref="AC30" si="7">SUM(AC5,AC7,AC19,AC24)</f>
        <v>4762</v>
      </c>
      <c r="AD30" s="78">
        <f t="shared" ref="AD30:AE30" si="8">SUM(AD5,AD7,AD19,AD24)</f>
        <v>4951</v>
      </c>
      <c r="AE30" s="78">
        <f t="shared" si="8"/>
        <v>4997</v>
      </c>
      <c r="AF30" s="78">
        <f t="shared" ref="AF30:AG30" si="9">SUM(AF5,AF7,AF19,AF24)</f>
        <v>4875</v>
      </c>
      <c r="AG30" s="78">
        <f t="shared" si="9"/>
        <v>4855</v>
      </c>
    </row>
    <row r="31" spans="1:33" s="22" customFormat="1" ht="49.5" customHeight="1" x14ac:dyDescent="0.2">
      <c r="A31" s="305" t="s">
        <v>110</v>
      </c>
      <c r="B31" s="306"/>
      <c r="C31" s="45">
        <v>405</v>
      </c>
      <c r="D31" s="42">
        <v>342</v>
      </c>
      <c r="E31" s="42">
        <v>374</v>
      </c>
      <c r="F31" s="42">
        <v>404</v>
      </c>
      <c r="G31" s="42">
        <v>416</v>
      </c>
      <c r="H31" s="42">
        <v>421</v>
      </c>
      <c r="I31" s="42">
        <v>334</v>
      </c>
      <c r="J31" s="42">
        <v>370</v>
      </c>
      <c r="K31" s="42">
        <v>370</v>
      </c>
      <c r="L31" s="42">
        <v>356</v>
      </c>
      <c r="M31" s="63">
        <v>340</v>
      </c>
      <c r="N31" s="42">
        <v>317</v>
      </c>
      <c r="O31" s="42">
        <v>265</v>
      </c>
      <c r="P31" s="42">
        <v>289</v>
      </c>
      <c r="Q31" s="42">
        <v>275</v>
      </c>
      <c r="R31" s="43">
        <v>294</v>
      </c>
      <c r="S31" s="43">
        <v>310</v>
      </c>
      <c r="T31" s="64">
        <f>T24</f>
        <v>265</v>
      </c>
      <c r="U31" s="43">
        <f>SUM(U24)</f>
        <v>271</v>
      </c>
      <c r="V31" s="76" t="s">
        <v>56</v>
      </c>
      <c r="W31" s="76" t="s">
        <v>56</v>
      </c>
      <c r="X31" s="76" t="s">
        <v>56</v>
      </c>
      <c r="Y31" s="76" t="s">
        <v>56</v>
      </c>
      <c r="Z31" s="196" t="s">
        <v>56</v>
      </c>
      <c r="AA31" s="76" t="s">
        <v>56</v>
      </c>
      <c r="AB31" s="76" t="s">
        <v>56</v>
      </c>
      <c r="AC31" s="76" t="s">
        <v>56</v>
      </c>
      <c r="AD31" s="76" t="s">
        <v>56</v>
      </c>
      <c r="AE31" s="76" t="s">
        <v>56</v>
      </c>
      <c r="AF31" s="76" t="s">
        <v>56</v>
      </c>
      <c r="AG31" s="76" t="s">
        <v>56</v>
      </c>
    </row>
    <row r="32" spans="1:33" s="22" customFormat="1" ht="17.25" customHeight="1" x14ac:dyDescent="0.2">
      <c r="A32" s="299" t="s">
        <v>58</v>
      </c>
      <c r="B32" s="300"/>
      <c r="C32" s="44">
        <v>8508</v>
      </c>
      <c r="D32" s="34">
        <v>8091</v>
      </c>
      <c r="E32" s="34">
        <v>8231</v>
      </c>
      <c r="F32" s="34">
        <v>8252</v>
      </c>
      <c r="G32" s="34">
        <v>8186</v>
      </c>
      <c r="H32" s="34">
        <v>8175</v>
      </c>
      <c r="I32" s="34">
        <v>7579</v>
      </c>
      <c r="J32" s="34">
        <v>7769</v>
      </c>
      <c r="K32" s="34">
        <v>7907</v>
      </c>
      <c r="L32" s="35">
        <v>7729</v>
      </c>
      <c r="M32" s="57">
        <v>7504</v>
      </c>
      <c r="N32" s="34">
        <v>7353</v>
      </c>
      <c r="O32" s="34">
        <v>6921</v>
      </c>
      <c r="P32" s="34">
        <v>6756</v>
      </c>
      <c r="Q32" s="34">
        <v>6542</v>
      </c>
      <c r="R32" s="35">
        <v>6358</v>
      </c>
      <c r="S32" s="35">
        <v>6019</v>
      </c>
      <c r="T32" s="56">
        <f>T28</f>
        <v>5850</v>
      </c>
      <c r="U32" s="58">
        <f t="shared" ref="U32:W33" si="10">SUM(U28)</f>
        <v>5807</v>
      </c>
      <c r="V32" s="78">
        <f t="shared" si="10"/>
        <v>5616</v>
      </c>
      <c r="W32" s="78">
        <f t="shared" si="10"/>
        <v>5523</v>
      </c>
      <c r="X32" s="78">
        <f t="shared" ref="X32:Y32" si="11">SUM(X28)</f>
        <v>5370</v>
      </c>
      <c r="Y32" s="78">
        <f t="shared" si="11"/>
        <v>5347</v>
      </c>
      <c r="Z32" s="58">
        <f t="shared" ref="Z32:AA32" si="12">SUM(Z28)</f>
        <v>5338</v>
      </c>
      <c r="AA32" s="78">
        <f t="shared" si="12"/>
        <v>5221</v>
      </c>
      <c r="AB32" s="78">
        <f t="shared" ref="AB32:AC32" si="13">SUM(AB28)</f>
        <v>5194</v>
      </c>
      <c r="AC32" s="78">
        <f t="shared" si="13"/>
        <v>5131</v>
      </c>
      <c r="AD32" s="78">
        <f t="shared" ref="AD32:AE32" si="14">SUM(AD28)</f>
        <v>5108</v>
      </c>
      <c r="AE32" s="78">
        <f t="shared" si="14"/>
        <v>5060</v>
      </c>
      <c r="AF32" s="78">
        <f t="shared" ref="AF32:AG32" si="15">SUM(AF28)</f>
        <v>4919</v>
      </c>
      <c r="AG32" s="78">
        <f t="shared" si="15"/>
        <v>4747</v>
      </c>
    </row>
    <row r="33" spans="1:33" s="22" customFormat="1" ht="17.25" customHeight="1" x14ac:dyDescent="0.2">
      <c r="A33" s="299" t="s">
        <v>59</v>
      </c>
      <c r="B33" s="300"/>
      <c r="C33" s="44">
        <v>4130</v>
      </c>
      <c r="D33" s="34">
        <v>3789</v>
      </c>
      <c r="E33" s="34">
        <v>3851</v>
      </c>
      <c r="F33" s="34">
        <v>3870</v>
      </c>
      <c r="G33" s="34">
        <v>3856</v>
      </c>
      <c r="H33" s="34">
        <v>3807</v>
      </c>
      <c r="I33" s="34">
        <v>3496</v>
      </c>
      <c r="J33" s="34">
        <v>3697</v>
      </c>
      <c r="K33" s="34">
        <v>3761</v>
      </c>
      <c r="L33" s="35">
        <v>3575</v>
      </c>
      <c r="M33" s="57">
        <v>3398</v>
      </c>
      <c r="N33" s="34">
        <v>3178</v>
      </c>
      <c r="O33" s="34">
        <v>2944</v>
      </c>
      <c r="P33" s="34">
        <v>2894</v>
      </c>
      <c r="Q33" s="34">
        <v>2801</v>
      </c>
      <c r="R33" s="35">
        <v>2799</v>
      </c>
      <c r="S33" s="35">
        <v>2734</v>
      </c>
      <c r="T33" s="56">
        <f>T29</f>
        <v>2601</v>
      </c>
      <c r="U33" s="58">
        <f t="shared" si="10"/>
        <v>2573</v>
      </c>
      <c r="V33" s="78">
        <f t="shared" si="10"/>
        <v>2522</v>
      </c>
      <c r="W33" s="78">
        <f t="shared" si="10"/>
        <v>2409</v>
      </c>
      <c r="X33" s="78">
        <f t="shared" ref="X33:Y33" si="16">SUM(X29)</f>
        <v>2370</v>
      </c>
      <c r="Y33" s="78">
        <f t="shared" si="16"/>
        <v>2283</v>
      </c>
      <c r="Z33" s="58">
        <f t="shared" ref="Z33:AA33" si="17">SUM(Z29)</f>
        <v>2374</v>
      </c>
      <c r="AA33" s="78">
        <f t="shared" si="17"/>
        <v>2344</v>
      </c>
      <c r="AB33" s="78">
        <f t="shared" ref="AB33:AC33" si="18">SUM(AB29)</f>
        <v>2320</v>
      </c>
      <c r="AC33" s="78">
        <f t="shared" si="18"/>
        <v>2152</v>
      </c>
      <c r="AD33" s="78">
        <f t="shared" ref="AD33:AE33" si="19">SUM(AD29)</f>
        <v>2178</v>
      </c>
      <c r="AE33" s="78">
        <f t="shared" si="19"/>
        <v>2160</v>
      </c>
      <c r="AF33" s="78">
        <f t="shared" ref="AF33:AG33" si="20">SUM(AF29)</f>
        <v>2139</v>
      </c>
      <c r="AG33" s="78">
        <f t="shared" si="20"/>
        <v>2076</v>
      </c>
    </row>
    <row r="34" spans="1:33" s="22" customFormat="1" ht="17.25" customHeight="1" thickBot="1" x14ac:dyDescent="0.25">
      <c r="A34" s="297" t="s">
        <v>60</v>
      </c>
      <c r="B34" s="298"/>
      <c r="C34" s="46">
        <v>8140</v>
      </c>
      <c r="D34" s="47">
        <v>7489</v>
      </c>
      <c r="E34" s="47">
        <v>7714</v>
      </c>
      <c r="F34" s="47">
        <v>7762</v>
      </c>
      <c r="G34" s="47">
        <v>7583</v>
      </c>
      <c r="H34" s="47">
        <v>7540</v>
      </c>
      <c r="I34" s="47">
        <v>6711</v>
      </c>
      <c r="J34" s="47">
        <v>6972</v>
      </c>
      <c r="K34" s="47">
        <v>6920</v>
      </c>
      <c r="L34" s="48">
        <v>6779</v>
      </c>
      <c r="M34" s="66">
        <v>6580</v>
      </c>
      <c r="N34" s="47">
        <v>6360</v>
      </c>
      <c r="O34" s="47">
        <v>6050</v>
      </c>
      <c r="P34" s="47">
        <v>6072</v>
      </c>
      <c r="Q34" s="47">
        <v>5912</v>
      </c>
      <c r="R34" s="48">
        <v>5918</v>
      </c>
      <c r="S34" s="48">
        <v>5856</v>
      </c>
      <c r="T34" s="67">
        <f>SUM(T30:T31)</f>
        <v>5570</v>
      </c>
      <c r="U34" s="68">
        <f>SUM(U30:U31)</f>
        <v>5720</v>
      </c>
      <c r="V34" s="77">
        <f t="shared" ref="V34:AB34" si="21">SUM(V30)</f>
        <v>5627</v>
      </c>
      <c r="W34" s="77">
        <f t="shared" si="21"/>
        <v>5503</v>
      </c>
      <c r="X34" s="77">
        <f t="shared" si="21"/>
        <v>5413</v>
      </c>
      <c r="Y34" s="77">
        <f t="shared" si="21"/>
        <v>5424</v>
      </c>
      <c r="Z34" s="68">
        <f t="shared" si="21"/>
        <v>5432</v>
      </c>
      <c r="AA34" s="77">
        <f t="shared" si="21"/>
        <v>5432</v>
      </c>
      <c r="AB34" s="77">
        <f t="shared" si="21"/>
        <v>5293</v>
      </c>
      <c r="AC34" s="77">
        <f t="shared" ref="AC34" si="22">SUM(AC30)</f>
        <v>4762</v>
      </c>
      <c r="AD34" s="77">
        <f t="shared" ref="AD34:AE34" si="23">SUM(AD30)</f>
        <v>4951</v>
      </c>
      <c r="AE34" s="77">
        <f t="shared" si="23"/>
        <v>4997</v>
      </c>
      <c r="AF34" s="77">
        <f t="shared" ref="AF34:AG34" si="24">SUM(AF30)</f>
        <v>4875</v>
      </c>
      <c r="AG34" s="77">
        <f t="shared" si="24"/>
        <v>4855</v>
      </c>
    </row>
    <row r="35" spans="1:33" s="22" customFormat="1" x14ac:dyDescent="0.2">
      <c r="T35" s="23"/>
    </row>
    <row r="36" spans="1:33" s="22" customFormat="1" x14ac:dyDescent="0.2">
      <c r="A36" s="22" t="s">
        <v>160</v>
      </c>
    </row>
    <row r="37" spans="1:33" s="22" customFormat="1" x14ac:dyDescent="0.2">
      <c r="A37" s="22" t="s">
        <v>127</v>
      </c>
    </row>
    <row r="38" spans="1:33" s="22" customFormat="1" x14ac:dyDescent="0.2"/>
    <row r="40" spans="1:33" x14ac:dyDescent="0.2">
      <c r="M40" s="25"/>
    </row>
  </sheetData>
  <mergeCells count="18">
    <mergeCell ref="A7:B7"/>
    <mergeCell ref="A2:B2"/>
    <mergeCell ref="A3:B3"/>
    <mergeCell ref="A4:B4"/>
    <mergeCell ref="A5:B5"/>
    <mergeCell ref="A6:B6"/>
    <mergeCell ref="A34:B34"/>
    <mergeCell ref="A8:B8"/>
    <mergeCell ref="A10:B10"/>
    <mergeCell ref="A14:B14"/>
    <mergeCell ref="A19:B19"/>
    <mergeCell ref="A24:B24"/>
    <mergeCell ref="A28:B28"/>
    <mergeCell ref="A29:B29"/>
    <mergeCell ref="A30:B30"/>
    <mergeCell ref="A31:B31"/>
    <mergeCell ref="A32:B32"/>
    <mergeCell ref="A33:B33"/>
  </mergeCells>
  <phoneticPr fontId="5"/>
  <pageMargins left="0.34" right="0.25" top="0.54" bottom="0.25" header="0.51200000000000001" footer="0.51200000000000001"/>
  <pageSetup paperSize="8" scale="70" orientation="landscape" r:id="rId1"/>
  <headerFooter alignWithMargins="0"/>
  <ignoredErrors>
    <ignoredError sqref="U30:X30 U32:Y34 U31 V3 U28:X29 Y28:Y30 Z28:Z29 Z32:Z34 Z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第55表</vt:lpstr>
      <vt:lpstr>参考表１</vt:lpstr>
      <vt:lpstr>参考表２</vt:lpstr>
      <vt:lpstr>第55表!Print_Area</vt:lpstr>
      <vt:lpstr>参考表１!Print_Titles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鍛治川 典子</dc:creator>
  <cp:lastModifiedBy>川嶋 里佳子</cp:lastModifiedBy>
  <cp:lastPrinted>2026-02-12T01:56:50Z</cp:lastPrinted>
  <dcterms:created xsi:type="dcterms:W3CDTF">2023-12-04T05:30:25Z</dcterms:created>
  <dcterms:modified xsi:type="dcterms:W3CDTF">2026-02-13T07:27:47Z</dcterms:modified>
</cp:coreProperties>
</file>