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
    </mc:Choice>
  </mc:AlternateContent>
  <xr:revisionPtr revIDLastSave="0" documentId="8_{B35C51C9-EB52-4AF7-8625-CD1A1CE04AA3}" xr6:coauthVersionLast="47" xr6:coauthVersionMax="47" xr10:uidLastSave="{00000000-0000-0000-0000-000000000000}"/>
  <workbookProtection workbookAlgorithmName="SHA-512" workbookHashValue="FX+Q5XpsUdy0Mpw5qjEBK3jndGVUSWNNCeI7S1Nq+FqcLlOBJAqLVdwx58MveWYoV5I/6q/f1zKzT+sR2s+AOw==" workbookSaltValue="xmQ0L9snoO06T/F4aDp83Q==" workbookSpinCount="100000" lockStructure="1"/>
  <bookViews>
    <workbookView xWindow="-28920" yWindow="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E85" i="4"/>
  <c r="AT10" i="4"/>
  <c r="AL10" i="4"/>
  <c r="W10" i="4"/>
  <c r="P10" i="4"/>
  <c r="B10" i="4"/>
  <c r="BB8" i="4"/>
  <c r="AT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<sst xmlns="http://schemas.openxmlformats.org/spreadsheetml/2006/main" count="228" uniqueCount="112">
  <si>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</si>
  <si>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</si>
  <si>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</si>
  <si>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</si>
  <si>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</si>
  <si>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</si>
  <si>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</si>
  <si>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</si>
  <si>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</si>
  <si>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</si>
  <si>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</si>
  <si>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</si>
  <si>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</si>
  <si>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</si>
  <si>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</si>
  <si>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</si>
  <si>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</si>
  <si>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</si>
  <si>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</si>
  <si>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</si>
  <si>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</si>
  <si>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</si>
  <si>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</si>
  <si>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</si>
  <si>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</si>
  <si>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</si>
  <si>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</si>
  <si>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</si>
  <si>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</si>
  <si>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</si>
  <si>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</si>
  <si>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</si>
  <si>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</si>
  <si>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</si>
  <si>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</si>
  <si>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</si>
  <si>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</si>
  <si>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</si>
  <si>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</si>
  <si>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</si>
  <si>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</si>
  <si>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</si>
  <si>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</si>
  <si>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</si>
  <si>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</si>
  <si>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</si>
  <si>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</si>
  <si>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</si>
  <si>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</si>
  <si>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</si>
  <si>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</si>
  <si>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</si>
  <si>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</si>
  <si>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</si>
  <si>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</si>
  <si>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</si>
  <si>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</si>
  <si>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</si>
  <si>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</si>
  <si>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</si>
  <si>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</si>
  <si>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</si>
  <si>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</si>
  <si>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</si>
  <si>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</si>
  <si>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</si>
  <si>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</si>
  <si>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</si>
  <si>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</si>
  <si>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</si>
  <si>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</si>
  <si>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</si>
  <si>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</si>
  <si>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</si>
  <si>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</si>
  <si>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</si>
  <si>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</si>
  <si>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</si>
  <si>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</si>
  <si>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</si>
  <si>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</si>
  <si>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</si>
  <si>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</si>
  <si>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</si>
  <si>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</si>
  <si>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</si>
  <si>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</si>
  <si>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</si>
  <si>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</si>
  <si>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</si>
  <si>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</si>
  <si>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</si>
  <si>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</si>
  <si>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</si>
  <si>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</si>
  <si>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</si>
  <si>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</si>
  <si>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</si>
  <si>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</si>
  <si>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</si>
  <si>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</si>
  <si>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</si>
  <si>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</si>
  <si>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</si>
  <si>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</si>
  <si>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</si>
  <si>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</si>
  <si>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</si>
  <si>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</si>
  <si>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水需要の減少)等に伴う給水収益の減収や、物価の高止まりが続いている一方で、高度経済成長期以降に整備した施設の老朽化に伴う更新や再構築、地震などの災害対策に多額の費用が必要となっている。
　こうした状況の中、本市水道事業の具体的施策を示した「鳥取市水道事業長期経営構想（2025-2035）」に基づき、適宜見直しを行いながら効果的な施策を推進し、健全な経営を維持していく。
　また、統合した簡易水道施設の整備計画に沿って、施設の統廃合やダウンサイジングを進め、効率的な投資を図る。</t>
    <phoneticPr fontId="4"/>
  </si>
  <si>
    <r>
      <rPr>
        <b/>
        <sz val="11"/>
        <rFont val="ＭＳ ゴシック"/>
        <family val="3"/>
        <charset val="128"/>
      </rPr>
      <t>①経常収支比率：</t>
    </r>
    <r>
      <rPr>
        <sz val="11"/>
        <rFont val="ＭＳ ゴシック"/>
        <family val="3"/>
        <charset val="128"/>
      </rPr>
      <t xml:space="preserve">類似団体平均値を下回っているものの、100％以上を維持している。
</t>
    </r>
    <r>
      <rPr>
        <b/>
        <sz val="11"/>
        <rFont val="ＭＳ ゴシック"/>
        <family val="3"/>
        <charset val="128"/>
      </rPr>
      <t>②累積欠損金比率：</t>
    </r>
    <r>
      <rPr>
        <sz val="11"/>
        <rFont val="ＭＳ ゴシック"/>
        <family val="3"/>
        <charset val="128"/>
      </rPr>
      <t xml:space="preserve">累積欠損金は生じていない。
</t>
    </r>
    <r>
      <rPr>
        <b/>
        <sz val="11"/>
        <rFont val="ＭＳ ゴシック"/>
        <family val="3"/>
        <charset val="128"/>
      </rPr>
      <t>③流動比率：</t>
    </r>
    <r>
      <rPr>
        <sz val="11"/>
        <rFont val="ＭＳ ゴシック"/>
        <family val="3"/>
        <charset val="128"/>
      </rPr>
      <t xml:space="preserve">類似団体平均値を下回っているものの、100％以上を維持しており、短期的な債務に対する支払い能力は確保している。
</t>
    </r>
    <r>
      <rPr>
        <b/>
        <sz val="11"/>
        <rFont val="ＭＳ ゴシック"/>
        <family val="3"/>
        <charset val="128"/>
      </rPr>
      <t>➃企業債残高対給水収益比率：</t>
    </r>
    <r>
      <rPr>
        <sz val="11"/>
        <rFont val="ＭＳ ゴシック"/>
        <family val="3"/>
        <charset val="128"/>
      </rPr>
      <t xml:space="preserve">借入額を償還額以下に抑えるなどの残高抑制に努めているが、給水収益の減少傾向等により、類似団体平均値からの乖離が続いている。
</t>
    </r>
    <r>
      <rPr>
        <b/>
        <sz val="11"/>
        <rFont val="ＭＳ ゴシック"/>
        <family val="3"/>
        <charset val="128"/>
      </rPr>
      <t>⑤料金回収率：</t>
    </r>
    <r>
      <rPr>
        <sz val="11"/>
        <rFont val="ＭＳ ゴシック"/>
        <family val="3"/>
        <charset val="128"/>
      </rPr>
      <t xml:space="preserve">平成29年度の簡易水道事業との統合によって、給水収益(供給単価)よりも維持管理費や減価償却費等(給水原価)の増加の度合いが大きく、100％を下回っている。
</t>
    </r>
    <r>
      <rPr>
        <b/>
        <sz val="11"/>
        <rFont val="ＭＳ ゴシック"/>
        <family val="3"/>
        <charset val="128"/>
      </rPr>
      <t>⑥給水原価：</t>
    </r>
    <r>
      <rPr>
        <sz val="11"/>
        <rFont val="ＭＳ ゴシック"/>
        <family val="3"/>
        <charset val="128"/>
      </rPr>
      <t xml:space="preserve">簡易水道事業との統合による減価償却費の増などに加え、近年の物価高に伴い原価が高止まり傾向にある。
</t>
    </r>
    <r>
      <rPr>
        <b/>
        <sz val="11"/>
        <rFont val="ＭＳ ゴシック"/>
        <family val="3"/>
        <charset val="128"/>
      </rPr>
      <t>⑦施設利用率：</t>
    </r>
    <r>
      <rPr>
        <sz val="11"/>
        <rFont val="ＭＳ ゴシック"/>
        <family val="3"/>
        <charset val="128"/>
      </rPr>
      <t xml:space="preserve">統合した簡易水道地域の施設統合等による施設効率の向上を図っているが、水需要の減少により低下傾向にある。
</t>
    </r>
    <r>
      <rPr>
        <b/>
        <sz val="11"/>
        <rFont val="ＭＳ ゴシック"/>
        <family val="3"/>
        <charset val="128"/>
      </rPr>
      <t>⑧有収率：</t>
    </r>
    <r>
      <rPr>
        <sz val="11"/>
        <rFont val="ＭＳ ゴシック"/>
        <family val="3"/>
        <charset val="128"/>
      </rPr>
      <t>類似団体平均値を上回り90％以上を維持している。</t>
    </r>
    <phoneticPr fontId="4"/>
  </si>
  <si>
    <r>
      <rPr>
        <b/>
        <sz val="11"/>
        <color theme="1"/>
        <rFont val="ＭＳ ゴシック"/>
        <family val="3"/>
        <charset val="128"/>
      </rPr>
      <t>①有形固定資産減価償却率：</t>
    </r>
    <r>
      <rPr>
        <sz val="11"/>
        <color theme="1"/>
        <rFont val="ＭＳ ゴシック"/>
        <family val="3"/>
        <charset val="128"/>
      </rPr>
      <t xml:space="preserve">類似団体平均値を下回っているが、償却が進んでいる資産もあり、今後の修繕及び更新費の増加が見込まれる。
</t>
    </r>
    <r>
      <rPr>
        <b/>
        <sz val="11"/>
        <color theme="1"/>
        <rFont val="ＭＳ ゴシック"/>
        <family val="3"/>
        <charset val="128"/>
      </rPr>
      <t>②管路経年化率：</t>
    </r>
    <r>
      <rPr>
        <sz val="11"/>
        <color theme="1"/>
        <rFont val="ＭＳ ゴシック"/>
        <family val="3"/>
        <charset val="128"/>
      </rPr>
      <t xml:space="preserve">類似団体平均値を下回っているが、上昇傾向にある。特に基幹管路以外の管路で経年化が進んでいる。
</t>
    </r>
    <r>
      <rPr>
        <b/>
        <sz val="11"/>
        <color theme="1"/>
        <rFont val="ＭＳ ゴシック"/>
        <family val="3"/>
        <charset val="128"/>
      </rPr>
      <t>③管路更新率：</t>
    </r>
    <r>
      <rPr>
        <sz val="11"/>
        <color theme="1"/>
        <rFont val="ＭＳ ゴシック"/>
        <family val="3"/>
        <charset val="128"/>
      </rPr>
      <t>近年は大口径管の更新を中心に進めていることや、賃金・物価上昇の影響により事業費が高騰していることもあり、更新延長が伸びず更新率が低止まりしている。</t>
    </r>
    <rPh sb="43" eb="45">
      <t>コンゴ</t>
    </rPh>
    <rPh sb="57" eb="59">
      <t>ミコ</t>
    </rPh>
    <rPh sb="137" eb="139">
      <t>チュウシン</t>
    </rPh>
    <rPh sb="149" eb="151">
      <t>チンギン</t>
    </rPh>
    <rPh sb="154" eb="156">
      <t>ジョウショウ</t>
    </rPh>
    <rPh sb="162" eb="165">
      <t>ジギョウヒ</t>
    </rPh>
    <rPh sb="166" eb="168">
      <t>コウトウ</t>
    </rPh>
    <rPh sb="191" eb="192">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</si>
</sst>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c:v>
                </c:pt>
                <c:pt idx="1">
                  <c:v>0.87</c:v>
                </c:pt>
                <c:pt idx="2">
                  <c:v>0.88</c:v>
                </c:pt>
                <c:pt idx="3">
                  <c:v>0.61</c:v>
                </c:pt>
                <c:pt idx="4">
                  <c:v>0.54</c:v>
                </c:pt>
              </c:numCache>
            </c:numRef>
          </c:val>
          <c:extLst>
            <c:ext xmlns:c16="http://schemas.microsoft.com/office/drawing/2014/chart" uri="{C3380CC4-5D6E-409C-BE32-E72D297353CC}">
              <c16:uniqueId val="{00000000-F63A-4160-B751-D84A98C9E2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F63A-4160-B751-D84A98C9E2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62.42</c:v>
                </c:pt>
                <c:pt idx="1">
                  <c:v>61.69</c:v>
                </c:pt>
                <c:pt idx="2">
                  <c:v>61.03</c:v>
                </c:pt>
                <c:pt idx="3">
                  <c:v>59.15</c:v>
                </c:pt>
                <c:pt idx="4">
                  <c:v>59.56</c:v>
                </c:pt>
              </c:numCache>
            </c:numRef>
          </c:val>
          <c:extLst>
            <c:ext xmlns:c16="http://schemas.microsoft.com/office/drawing/2014/chart" uri="{C3380CC4-5D6E-409C-BE32-E72D297353CC}">
              <c16:uniqueId val="{00000000-D72F-455C-A975-DCD86420A2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D72F-455C-A975-DCD86420A2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90.65</c:v>
                </c:pt>
                <c:pt idx="1">
                  <c:v>90.83</c:v>
                </c:pt>
                <c:pt idx="2">
                  <c:v>90.53</c:v>
                </c:pt>
                <c:pt idx="3">
                  <c:v>91.13</c:v>
                </c:pt>
                <c:pt idx="4">
                  <c:v>90.55</c:v>
                </c:pt>
              </c:numCache>
            </c:numRef>
          </c:val>
          <c:extLst>
            <c:ext xmlns:c16="http://schemas.microsoft.com/office/drawing/2014/chart" uri="{C3380CC4-5D6E-409C-BE32-E72D297353CC}">
              <c16:uniqueId val="{00000000-B5A2-4A45-BB1E-955D4AE031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B5A2-4A45-BB1E-955D4AE031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107.08</c:v>
                </c:pt>
                <c:pt idx="1">
                  <c:v>107.48</c:v>
                </c:pt>
                <c:pt idx="2">
                  <c:v>103.94</c:v>
                </c:pt>
                <c:pt idx="3">
                  <c:v>103.27</c:v>
                </c:pt>
                <c:pt idx="4">
                  <c:v>103.9</c:v>
                </c:pt>
              </c:numCache>
            </c:numRef>
          </c:val>
          <c:extLst>
            <c:ext xmlns:c16="http://schemas.microsoft.com/office/drawing/2014/chart" uri="{C3380CC4-5D6E-409C-BE32-E72D297353CC}">
              <c16:uniqueId val="{00000000-243C-460B-9487-85B6B876DA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243C-460B-9487-85B6B876DA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44.5</c:v>
                </c:pt>
                <c:pt idx="1">
                  <c:v>45.85</c:v>
                </c:pt>
                <c:pt idx="2">
                  <c:v>47.29</c:v>
                </c:pt>
                <c:pt idx="3">
                  <c:v>48.55</c:v>
                </c:pt>
                <c:pt idx="4">
                  <c:v>49.45</c:v>
                </c:pt>
              </c:numCache>
            </c:numRef>
          </c:val>
          <c:extLst>
            <c:ext xmlns:c16="http://schemas.microsoft.com/office/drawing/2014/chart" uri="{C3380CC4-5D6E-409C-BE32-E72D297353CC}">
              <c16:uniqueId val="{00000000-C6C8-4DDA-836C-460D87B2A5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6C8-4DDA-836C-460D87B2A5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21.95</c:v>
                </c:pt>
                <c:pt idx="1">
                  <c:v>22.58</c:v>
                </c:pt>
                <c:pt idx="2">
                  <c:v>21.97</c:v>
                </c:pt>
                <c:pt idx="3">
                  <c:v>22.97</c:v>
                </c:pt>
                <c:pt idx="4">
                  <c:v>24.47</c:v>
                </c:pt>
              </c:numCache>
            </c:numRef>
          </c:val>
          <c:extLst>
            <c:ext xmlns:c16="http://schemas.microsoft.com/office/drawing/2014/chart" uri="{C3380CC4-5D6E-409C-BE32-E72D297353CC}">
              <c16:uniqueId val="{00000000-9D17-47DF-8638-C540113528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9D17-47DF-8638-C540113528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64-4219-BC6D-A3905F48ED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5D64-4219-BC6D-A3905F48ED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136.59</c:v>
                </c:pt>
                <c:pt idx="1">
                  <c:v>144.52000000000001</c:v>
                </c:pt>
                <c:pt idx="2">
                  <c:v>147.04</c:v>
                </c:pt>
                <c:pt idx="3">
                  <c:v>145.24</c:v>
                </c:pt>
                <c:pt idx="4">
                  <c:v>142.66999999999999</c:v>
                </c:pt>
              </c:numCache>
            </c:numRef>
          </c:val>
          <c:extLst>
            <c:ext xmlns:c16="http://schemas.microsoft.com/office/drawing/2014/chart" uri="{C3380CC4-5D6E-409C-BE32-E72D297353CC}">
              <c16:uniqueId val="{00000000-5CDC-4AAD-9064-56222C98EAF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5CDC-4AAD-9064-56222C98EAF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603.17999999999995</c:v>
                </c:pt>
                <c:pt idx="1">
                  <c:v>591.35</c:v>
                </c:pt>
                <c:pt idx="2">
                  <c:v>585.33000000000004</c:v>
                </c:pt>
                <c:pt idx="3">
                  <c:v>577.30999999999995</c:v>
                </c:pt>
                <c:pt idx="4">
                  <c:v>575.16999999999996</c:v>
                </c:pt>
              </c:numCache>
            </c:numRef>
          </c:val>
          <c:extLst>
            <c:ext xmlns:c16="http://schemas.microsoft.com/office/drawing/2014/chart" uri="{C3380CC4-5D6E-409C-BE32-E72D297353CC}">
              <c16:uniqueId val="{00000000-8D28-4C7E-B104-22CB3F630E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D28-4C7E-B104-22CB3F630E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88.5</c:v>
                </c:pt>
                <c:pt idx="1">
                  <c:v>88.55</c:v>
                </c:pt>
                <c:pt idx="2">
                  <c:v>84.86</c:v>
                </c:pt>
                <c:pt idx="3">
                  <c:v>82.43</c:v>
                </c:pt>
                <c:pt idx="4">
                  <c:v>83.51</c:v>
                </c:pt>
              </c:numCache>
            </c:numRef>
          </c:val>
          <c:extLst>
            <c:ext xmlns:c16="http://schemas.microsoft.com/office/drawing/2014/chart" uri="{C3380CC4-5D6E-409C-BE32-E72D297353CC}">
              <c16:uniqueId val="{00000000-43D5-4369-8346-0E06942947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3D5-4369-8346-0E06942947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187.36</c:v>
                </c:pt>
                <c:pt idx="1">
                  <c:v>188.96</c:v>
                </c:pt>
                <c:pt idx="2">
                  <c:v>198.06</c:v>
                </c:pt>
                <c:pt idx="3">
                  <c:v>204.73</c:v>
                </c:pt>
                <c:pt idx="4">
                  <c:v>202.23</c:v>
                </c:pt>
              </c:numCache>
            </c:numRef>
          </c:val>
          <c:extLst>
            <c:ext xmlns:c16="http://schemas.microsoft.com/office/drawing/2014/chart" uri="{C3380CC4-5D6E-409C-BE32-E72D297353CC}">
              <c16:uniqueId val="{00000000-1BE8-49F3-8E54-15BA7A44C7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1BE8-49F3-8E54-15BA7A44C7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4" zoomScaleNormal="84"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鳥取県　鳥取市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179215</v>
      </c>
      <c r="AM8" s="44"/>
      <c r="AN8" s="44"/>
      <c r="AO8" s="44"/>
      <c r="AP8" s="44"/>
      <c r="AQ8" s="44"/>
      <c r="AR8" s="44"/>
      <c r="AS8" s="44"/>
      <c r="AT8" s="45">
        <f>データ!$S$6</f>
        <v>765.31</v>
      </c>
      <c r="AU8" s="46"/>
      <c r="AV8" s="46"/>
      <c r="AW8" s="46"/>
      <c r="AX8" s="46"/>
      <c r="AY8" s="46"/>
      <c r="AZ8" s="46"/>
      <c r="BA8" s="46"/>
      <c r="BB8" s="47">
        <f>データ!$T$6</f>
        <v>234.17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64.400000000000006</v>
      </c>
      <c r="J10" s="46"/>
      <c r="K10" s="46"/>
      <c r="L10" s="46"/>
      <c r="M10" s="46"/>
      <c r="N10" s="46"/>
      <c r="O10" s="80"/>
      <c r="P10" s="47">
        <f>データ!$P$6</f>
        <v>99.33</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176815</v>
      </c>
      <c r="AM10" s="44"/>
      <c r="AN10" s="44"/>
      <c r="AO10" s="44"/>
      <c r="AP10" s="44"/>
      <c r="AQ10" s="44"/>
      <c r="AR10" s="44"/>
      <c r="AS10" s="44"/>
      <c r="AT10" s="45">
        <f>データ!$V$6</f>
        <v>188.32</v>
      </c>
      <c r="AU10" s="46"/>
      <c r="AV10" s="46"/>
      <c r="AW10" s="46"/>
      <c r="AX10" s="46"/>
      <c r="AY10" s="46"/>
      <c r="AZ10" s="46"/>
      <c r="BA10" s="46"/>
      <c r="BB10" s="47">
        <f>データ!$W$6</f>
        <v>938.91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sx6nZMrkLclDvpFxiQ8wuX4BQjeSDzcSrXa0Q52MnqmQ+AsM8AXFe8i6hUdbQ+bi0tbojzSAiB9+Q3XGCj59Q==" saltValue="2zoh2jl2uni86HkysG08e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312011</v>
      </c>
      <c r="D6" s="20">
        <f t="shared" si="3"/>
        <v>46</v>
      </c>
      <c r="E6" s="20">
        <f t="shared" si="3"/>
        <v>1</v>
      </c>
      <c r="F6" s="20">
        <f t="shared" si="3"/>
        <v>0</v>
      </c>
      <c r="G6" s="20">
        <f t="shared" si="3"/>
        <v>1</v>
      </c>
      <c r="H6" s="20" t="str">
        <f t="shared" si="3"/>
        <v>鳥取県　鳥取市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64.400000000000006</v>
      </c>
      <c r="P6" s="21">
        <f t="shared" si="3"/>
        <v>99.33</v>
      </c>
      <c r="Q6" s="21">
        <f t="shared" si="3"/>
        <v>2640</v>
      </c>
      <c r="R6" s="21">
        <f t="shared" si="3"/>
        <v>179215</v>
      </c>
      <c r="S6" s="21">
        <f t="shared" si="3"/>
        <v>765.31</v>
      </c>
      <c r="T6" s="21">
        <f t="shared" si="3"/>
        <v>234.17</v>
      </c>
      <c r="U6" s="21">
        <f t="shared" si="3"/>
        <v>176815</v>
      </c>
      <c r="V6" s="21">
        <f t="shared" si="3"/>
        <v>188.32</v>
      </c>
      <c r="W6" s="21">
        <f t="shared" si="3"/>
        <v>938.91</v>
      </c>
      <c r="X6" s="22">
        <f>IF(X7="",NA(),X7)</f>
        <v>107.08</v>
      </c>
      <c r="Y6" s="22">
        <f t="shared" ref="Y6:AG6" si="4">IF(Y7="",NA(),Y7)</f>
        <v>107.48</v>
      </c>
      <c r="Z6" s="22">
        <f t="shared" si="4"/>
        <v>103.94</v>
      </c>
      <c r="AA6" s="22">
        <f t="shared" si="4"/>
        <v>103.27</v>
      </c>
      <c r="AB6" s="22">
        <f t="shared" si="4"/>
        <v>103.9</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136.59</v>
      </c>
      <c r="AU6" s="22">
        <f t="shared" ref="AU6:BC6" si="6">IF(AU7="",NA(),AU7)</f>
        <v>144.52000000000001</v>
      </c>
      <c r="AV6" s="22">
        <f t="shared" si="6"/>
        <v>147.04</v>
      </c>
      <c r="AW6" s="22">
        <f t="shared" si="6"/>
        <v>145.24</v>
      </c>
      <c r="AX6" s="22">
        <f t="shared" si="6"/>
        <v>142.66999999999999</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603.17999999999995</v>
      </c>
      <c r="BF6" s="22">
        <f t="shared" ref="BF6:BN6" si="7">IF(BF7="",NA(),BF7)</f>
        <v>591.35</v>
      </c>
      <c r="BG6" s="22">
        <f t="shared" si="7"/>
        <v>585.33000000000004</v>
      </c>
      <c r="BH6" s="22">
        <f t="shared" si="7"/>
        <v>577.30999999999995</v>
      </c>
      <c r="BI6" s="22">
        <f t="shared" si="7"/>
        <v>575.16999999999996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88.5</v>
      </c>
      <c r="BQ6" s="22">
        <f t="shared" ref="BQ6:BY6" si="8">IF(BQ7="",NA(),BQ7)</f>
        <v>88.55</v>
      </c>
      <c r="BR6" s="22">
        <f t="shared" si="8"/>
        <v>84.86</v>
      </c>
      <c r="BS6" s="22">
        <f t="shared" si="8"/>
        <v>82.43</v>
      </c>
      <c r="BT6" s="22">
        <f t="shared" si="8"/>
        <v>83.51</v>
      </c>
      <c r="BU6" s="22">
        <f t="shared" si="8"/>
        <v>103.75</v>
      </c>
      <c r="BV6" s="22">
        <f t="shared" si="8"/>
        <v>105.3</v>
      </c>
      <c r="BW6" s="22">
        <f t="shared" si="8"/>
        <v>99.41</v>
      </c>
      <c r="BX6" s="22">
        <f t="shared" si="8"/>
        <v>101.11</v>
      </c>
      <c r="BY6" s="22">
        <f t="shared" si="8"/>
        <v>102.03</v>
      </c>
      <c r="BZ6" s="21" t="str">
        <f>IF(BZ7="","",IF(BZ7="-","【-】","【"&amp;SUBSTITUTE(TEXT(BZ7,"#,##0.00"),"-","△")&amp;"】"))</f>
        <v>【97.59】</v>
      </c>
      <c r="CA6" s="22">
        <f>IF(CA7="",NA(),CA7)</f>
        <v>187.36</v>
      </c>
      <c r="CB6" s="22">
        <f t="shared" ref="CB6:CJ6" si="9">IF(CB7="",NA(),CB7)</f>
        <v>188.96</v>
      </c>
      <c r="CC6" s="22">
        <f t="shared" si="9"/>
        <v>198.06</v>
      </c>
      <c r="CD6" s="22">
        <f t="shared" si="9"/>
        <v>204.73</v>
      </c>
      <c r="CE6" s="22">
        <f t="shared" si="9"/>
        <v>202.23</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62.42</v>
      </c>
      <c r="CM6" s="22">
        <f t="shared" ref="CM6:CU6" si="10">IF(CM7="",NA(),CM7)</f>
        <v>61.69</v>
      </c>
      <c r="CN6" s="22">
        <f t="shared" si="10"/>
        <v>61.03</v>
      </c>
      <c r="CO6" s="22">
        <f t="shared" si="10"/>
        <v>59.15</v>
      </c>
      <c r="CP6" s="22">
        <f t="shared" si="10"/>
        <v>59.56</v>
      </c>
      <c r="CQ6" s="22">
        <f t="shared" si="10"/>
        <v>63.12</v>
      </c>
      <c r="CR6" s="22">
        <f t="shared" si="10"/>
        <v>62.57</v>
      </c>
      <c r="CS6" s="22">
        <f t="shared" si="10"/>
        <v>61.56</v>
      </c>
      <c r="CT6" s="22">
        <f t="shared" si="10"/>
        <v>60.84</v>
      </c>
      <c r="CU6" s="22">
        <f t="shared" si="10"/>
        <v>60.8</v>
      </c>
      <c r="CV6" s="21" t="str">
        <f>IF(CV7="","",IF(CV7="-","【-】","【"&amp;SUBSTITUTE(TEXT(CV7,"#,##0.00"),"-","△")&amp;"】"))</f>
        <v>【60.21】</v>
      </c>
      <c r="CW6" s="22">
        <f>IF(CW7="",NA(),CW7)</f>
        <v>90.65</v>
      </c>
      <c r="CX6" s="22">
        <f t="shared" ref="CX6:DF6" si="11">IF(CX7="",NA(),CX7)</f>
        <v>90.83</v>
      </c>
      <c r="CY6" s="22">
        <f t="shared" si="11"/>
        <v>90.53</v>
      </c>
      <c r="CZ6" s="22">
        <f t="shared" si="11"/>
        <v>91.13</v>
      </c>
      <c r="DA6" s="22">
        <f t="shared" si="11"/>
        <v>90.55</v>
      </c>
      <c r="DB6" s="22">
        <f t="shared" si="11"/>
        <v>90.09</v>
      </c>
      <c r="DC6" s="22">
        <f t="shared" si="11"/>
        <v>90.21</v>
      </c>
      <c r="DD6" s="22">
        <f t="shared" si="11"/>
        <v>90.11</v>
      </c>
      <c r="DE6" s="22">
        <f t="shared" si="11"/>
        <v>89.73</v>
      </c>
      <c r="DF6" s="22">
        <f t="shared" si="11"/>
        <v>89.86</v>
      </c>
      <c r="DG6" s="21" t="str">
        <f>IF(DG7="","",IF(DG7="-","【-】","【"&amp;SUBSTITUTE(TEXT(DG7,"#,##0.00"),"-","△")&amp;"】"))</f>
        <v>【89.21】</v>
      </c>
      <c r="DH6" s="22">
        <f>IF(DH7="",NA(),DH7)</f>
        <v>44.5</v>
      </c>
      <c r="DI6" s="22">
        <f t="shared" ref="DI6:DQ6" si="12">IF(DI7="",NA(),DI7)</f>
        <v>45.85</v>
      </c>
      <c r="DJ6" s="22">
        <f t="shared" si="12"/>
        <v>47.29</v>
      </c>
      <c r="DK6" s="22">
        <f t="shared" si="12"/>
        <v>48.55</v>
      </c>
      <c r="DL6" s="22">
        <f t="shared" si="12"/>
        <v>49.45</v>
      </c>
      <c r="DM6" s="22">
        <f t="shared" si="12"/>
        <v>50.31</v>
      </c>
      <c r="DN6" s="22">
        <f t="shared" si="12"/>
        <v>50.74</v>
      </c>
      <c r="DO6" s="22">
        <f t="shared" si="12"/>
        <v>51.49</v>
      </c>
      <c r="DP6" s="22">
        <f t="shared" si="12"/>
        <v>51.94</v>
      </c>
      <c r="DQ6" s="22">
        <f t="shared" si="12"/>
        <v>52.46</v>
      </c>
      <c r="DR6" s="21" t="str">
        <f>IF(DR7="","",IF(DR7="-","【-】","【"&amp;SUBSTITUTE(TEXT(DR7,"#,##0.00"),"-","△")&amp;"】"))</f>
        <v>【52.41】</v>
      </c>
      <c r="DS6" s="22">
        <f>IF(DS7="",NA(),DS7)</f>
        <v>21.95</v>
      </c>
      <c r="DT6" s="22">
        <f t="shared" ref="DT6:EB6" si="13">IF(DT7="",NA(),DT7)</f>
        <v>22.58</v>
      </c>
      <c r="DU6" s="22">
        <f t="shared" si="13"/>
        <v>21.97</v>
      </c>
      <c r="DV6" s="22">
        <f t="shared" si="13"/>
        <v>22.97</v>
      </c>
      <c r="DW6" s="22">
        <f t="shared" si="13"/>
        <v>24.47</v>
      </c>
      <c r="DX6" s="22">
        <f t="shared" si="13"/>
        <v>21.34</v>
      </c>
      <c r="DY6" s="22">
        <f t="shared" si="13"/>
        <v>23.27</v>
      </c>
      <c r="DZ6" s="22">
        <f t="shared" si="13"/>
        <v>25.18</v>
      </c>
      <c r="EA6" s="22">
        <f t="shared" si="13"/>
        <v>26.52</v>
      </c>
      <c r="EB6" s="22">
        <f t="shared" si="13"/>
        <v>28.4</v>
      </c>
      <c r="EC6" s="21" t="str">
        <f>IF(EC7="","",IF(EC7="-","【-】","【"&amp;SUBSTITUTE(TEXT(EC7,"#,##0.00"),"-","△")&amp;"】"))</f>
        <v>【26.78】</v>
      </c>
      <c r="ED6" s="22">
        <f>IF(ED7="",NA(),ED7)</f>
        <v>0.8</v>
      </c>
      <c r="EE6" s="22">
        <f t="shared" ref="EE6:EM6" si="14">IF(EE7="",NA(),EE7)</f>
        <v>0.87</v>
      </c>
      <c r="EF6" s="22">
        <f t="shared" si="14"/>
        <v>0.88</v>
      </c>
      <c r="EG6" s="22">
        <f t="shared" si="14"/>
        <v>0.61</v>
      </c>
      <c r="EH6" s="22">
        <f t="shared" si="14"/>
        <v>0.54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312011</v>
      </c>
      <c r="D7" s="24">
        <v>46</v>
      </c>
      <c r="E7" s="24">
        <v>1</v>
      </c>
      <c r="F7" s="24">
        <v>0</v>
      </c>
      <c r="G7" s="24">
        <v>1</v>
      </c>
      <c r="H7" s="24" t="s">
        <v>93</v>
      </c>
      <c r="I7" s="24" t="s">
        <v>94</v>
      </c>
      <c r="J7" s="24" t="s">
        <v>95</v>
      </c>
      <c r="K7" s="24" t="s">
        <v>96</v>
      </c>
      <c r="L7" s="24" t="s">
        <v>97</v>
      </c>
      <c r="M7" s="24" t="s">
        <v>98</v>
      </c>
      <c r="N7" s="25" t="s">
        <v>99</v>
      </c>
      <c r="O7" s="25">
        <v>64.400000000000006</v>
      </c>
      <c r="P7" s="25">
        <v>99.33</v>
      </c>
      <c r="Q7" s="25">
        <v>2640</v>
      </c>
      <c r="R7" s="25">
        <v>179215</v>
      </c>
      <c r="S7" s="25">
        <v>765.31</v>
      </c>
      <c r="T7" s="25">
        <v>234.17</v>
      </c>
      <c r="U7" s="25">
        <v>176815</v>
      </c>
      <c r="V7" s="25">
        <v>188.32</v>
      </c>
      <c r="W7" s="25">
        <v>938.91</v>
      </c>
      <c r="X7" s="25">
        <v>107.08</v>
      </c>
      <c r="Y7" s="25">
        <v>107.48</v>
      </c>
      <c r="Z7" s="25">
        <v>103.94</v>
      </c>
      <c r="AA7" s="25">
        <v>103.27</v>
      </c>
      <c r="AB7" s="25">
        <v>103.9</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136.59</v>
      </c>
      <c r="AU7" s="25">
        <v>144.52000000000001</v>
      </c>
      <c r="AV7" s="25">
        <v>147.04</v>
      </c>
      <c r="AW7" s="25">
        <v>145.24</v>
      </c>
      <c r="AX7" s="25">
        <v>142.66999999999999</v>
      </c>
      <c r="AY7" s="25">
        <v>306.08</v>
      </c>
      <c r="AZ7" s="25">
        <v>306.14999999999998</v>
      </c>
      <c r="BA7" s="25">
        <v>297.54000000000002</v>
      </c>
      <c r="BB7" s="25">
        <v>289.44</v>
      </c>
      <c r="BC7" s="25">
        <v>282.19</v>
      </c>
      <c r="BD7" s="25">
        <v>239.69</v>
      </c>
      <c r="BE7" s="25">
        <v>603.17999999999995</v>
      </c>
      <c r="BF7" s="25">
        <v>591.35</v>
      </c>
      <c r="BG7" s="25">
        <v>585.33000000000004</v>
      </c>
      <c r="BH7" s="25">
        <v>577.30999999999995</v>
      </c>
      <c r="BI7" s="25">
        <v>575.16999999999996</v>
      </c>
      <c r="BJ7" s="25">
        <v>294.66000000000003</v>
      </c>
      <c r="BK7" s="25">
        <v>285.27</v>
      </c>
      <c r="BL7" s="25">
        <v>294.73</v>
      </c>
      <c r="BM7" s="25">
        <v>301.23</v>
      </c>
      <c r="BN7" s="25">
        <v>300.33</v>
      </c>
      <c r="BO7" s="25">
        <v>264.86</v>
      </c>
      <c r="BP7" s="25">
        <v>88.5</v>
      </c>
      <c r="BQ7" s="25">
        <v>88.55</v>
      </c>
      <c r="BR7" s="25">
        <v>84.86</v>
      </c>
      <c r="BS7" s="25">
        <v>82.43</v>
      </c>
      <c r="BT7" s="25">
        <v>83.51</v>
      </c>
      <c r="BU7" s="25">
        <v>103.75</v>
      </c>
      <c r="BV7" s="25">
        <v>105.3</v>
      </c>
      <c r="BW7" s="25">
        <v>99.41</v>
      </c>
      <c r="BX7" s="25">
        <v>101.11</v>
      </c>
      <c r="BY7" s="25">
        <v>102.03</v>
      </c>
      <c r="BZ7" s="25">
        <v>97.59</v>
      </c>
      <c r="CA7" s="25">
        <v>187.36</v>
      </c>
      <c r="CB7" s="25">
        <v>188.96</v>
      </c>
      <c r="CC7" s="25">
        <v>198.06</v>
      </c>
      <c r="CD7" s="25">
        <v>204.73</v>
      </c>
      <c r="CE7" s="25">
        <v>202.23</v>
      </c>
      <c r="CF7" s="25">
        <v>159.93</v>
      </c>
      <c r="CG7" s="25">
        <v>162.77000000000001</v>
      </c>
      <c r="CH7" s="25">
        <v>170.87</v>
      </c>
      <c r="CI7" s="25">
        <v>171.09</v>
      </c>
      <c r="CJ7" s="25">
        <v>173.56</v>
      </c>
      <c r="CK7" s="25">
        <v>181.66</v>
      </c>
      <c r="CL7" s="25">
        <v>62.42</v>
      </c>
      <c r="CM7" s="25">
        <v>61.69</v>
      </c>
      <c r="CN7" s="25">
        <v>61.03</v>
      </c>
      <c r="CO7" s="25">
        <v>59.15</v>
      </c>
      <c r="CP7" s="25">
        <v>59.56</v>
      </c>
      <c r="CQ7" s="25">
        <v>63.12</v>
      </c>
      <c r="CR7" s="25">
        <v>62.57</v>
      </c>
      <c r="CS7" s="25">
        <v>61.56</v>
      </c>
      <c r="CT7" s="25">
        <v>60.84</v>
      </c>
      <c r="CU7" s="25">
        <v>60.8</v>
      </c>
      <c r="CV7" s="25">
        <v>60.21</v>
      </c>
      <c r="CW7" s="25">
        <v>90.65</v>
      </c>
      <c r="CX7" s="25">
        <v>90.83</v>
      </c>
      <c r="CY7" s="25">
        <v>90.53</v>
      </c>
      <c r="CZ7" s="25">
        <v>91.13</v>
      </c>
      <c r="DA7" s="25">
        <v>90.55</v>
      </c>
      <c r="DB7" s="25">
        <v>90.09</v>
      </c>
      <c r="DC7" s="25">
        <v>90.21</v>
      </c>
      <c r="DD7" s="25">
        <v>90.11</v>
      </c>
      <c r="DE7" s="25">
        <v>89.73</v>
      </c>
      <c r="DF7" s="25">
        <v>89.86</v>
      </c>
      <c r="DG7" s="25">
        <v>89.21</v>
      </c>
      <c r="DH7" s="25">
        <v>44.5</v>
      </c>
      <c r="DI7" s="25">
        <v>45.85</v>
      </c>
      <c r="DJ7" s="25">
        <v>47.29</v>
      </c>
      <c r="DK7" s="25">
        <v>48.55</v>
      </c>
      <c r="DL7" s="25">
        <v>49.45</v>
      </c>
      <c r="DM7" s="25">
        <v>50.31</v>
      </c>
      <c r="DN7" s="25">
        <v>50.74</v>
      </c>
      <c r="DO7" s="25">
        <v>51.49</v>
      </c>
      <c r="DP7" s="25">
        <v>51.94</v>
      </c>
      <c r="DQ7" s="25">
        <v>52.46</v>
      </c>
      <c r="DR7" s="25">
        <v>52.41</v>
      </c>
      <c r="DS7" s="25">
        <v>21.95</v>
      </c>
      <c r="DT7" s="25">
        <v>22.58</v>
      </c>
      <c r="DU7" s="25">
        <v>21.97</v>
      </c>
      <c r="DV7" s="25">
        <v>22.97</v>
      </c>
      <c r="DW7" s="25">
        <v>24.47</v>
      </c>
      <c r="DX7" s="25">
        <v>21.34</v>
      </c>
      <c r="DY7" s="25">
        <v>23.27</v>
      </c>
      <c r="DZ7" s="25">
        <v>25.18</v>
      </c>
      <c r="EA7" s="25">
        <v>26.52</v>
      </c>
      <c r="EB7" s="25">
        <v>28.4</v>
      </c>
      <c r="EC7" s="25">
        <v>26.78</v>
      </c>
      <c r="ED7" s="25">
        <v>0.8</v>
      </c>
      <c r="EE7" s="25">
        <v>0.87</v>
      </c>
      <c r="EF7" s="25">
        <v>0.88</v>
      </c>
      <c r="EG7" s="25">
        <v>0.61</v>
      </c>
      <c r="EH7" s="25">
        <v>0.54</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cp:lastPrinted>2026-01-29T05:17:08Z</cp:lastPrinted>
  <dcterms:created xsi:type="dcterms:W3CDTF">2025-12-12T09:21:02Z</dcterms:created>
  <dcterms:modified xsi:type="dcterms:W3CDTF">2026-01-29T09:18:51Z</dcterms:modified>
  <cp:category/>
</cp:coreProperties>
</file>