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cl-file-sv\行財政改革課\02_共通\02_照会回答\2025(R07)\02_県（市町村課）照会\0114【0203〆】公営企業に係る経営比較分析表（令和6年度決算）の分析等について（依頼）\03各課回答\下水\"/>
    </mc:Choice>
  </mc:AlternateContent>
  <xr:revisionPtr revIDLastSave="0" documentId="8_{029E0014-A883-4AEB-AC36-71DB439BDC12}" xr6:coauthVersionLast="47" xr6:coauthVersionMax="47" xr10:uidLastSave="{00000000-0000-0000-0000-000000000000}"/>
  <workbookProtection workbookAlgorithmName="SHA-512" workbookHashValue="KJ9kAYgXe9J88TfYI+JF6iqQGvVcg7D+BPyBR5iL8icY7kRQZznyzLn3dQXfiT0rW9M89zxeZiN1LbB/e2jvQw==" workbookSaltValue="u4TycWlmwY9sYP6RQUzREQ==" workbookSpinCount="100000" lockStructure="1"/>
  <bookViews>
    <workbookView xWindow="-27135" yWindow="1860" windowWidth="21600" windowHeight="11235"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BB10" i="4" s="1"/>
  <c r="W6" i="5"/>
  <c r="AT10" i="4" s="1"/>
  <c r="V6" i="5"/>
  <c r="AL10" i="4" s="1"/>
  <c r="U6" i="5"/>
  <c r="BB8" i="4" s="1"/>
  <c r="T6" i="5"/>
  <c r="AT8" i="4" s="1"/>
  <c r="S6" i="5"/>
  <c r="AL8" i="4" s="1"/>
  <c r="R6" i="5"/>
  <c r="AD10" i="4" s="1"/>
  <c r="Q6" i="5"/>
  <c r="W10" i="4" s="1"/>
  <c r="P6" i="5"/>
  <c r="P10" i="4" s="1"/>
  <c r="O6" i="5"/>
  <c r="I10" i="4" s="1"/>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K85" i="4"/>
  <c r="J85" i="4"/>
  <c r="G85" i="4"/>
  <c r="E85" i="4"/>
</calcChain>
</file>

<file path=xl/sharedStrings.xml><?xml version="1.0" encoding="utf-8"?>
<sst xmlns="http://schemas.openxmlformats.org/spreadsheetml/2006/main" count="231" uniqueCount="115">
  <si>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</si>
  <si>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</si>
  <si>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</si>
  <si>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</si>
  <si>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</si>
  <si>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</si>
  <si>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</si>
  <si>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</si>
  <si>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</si>
  <si>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</si>
  <si>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</si>
  <si>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</si>
  <si>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</si>
  <si>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</si>
  <si>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</si>
  <si>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</si>
  <si>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</si>
  <si>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</si>
  <si>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</si>
  <si>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</si>
  <si>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</si>
  <si>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</si>
  <si>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</si>
  <si>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</si>
  <si>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</si>
  <si>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</si>
  <si>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</si>
  <si>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</si>
  <si>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</si>
  <si>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</si>
  <si>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</si>
  <si>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</si>
  <si>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</si>
  <si>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</si>
  <si>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</si>
  <si>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</si>
  <si>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</si>
  <si>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</si>
  <si>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</si>
  <si>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</si>
  <si>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</si>
  <si>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</si>
  <si>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</si>
  <si>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</si>
  <si>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</si>
  <si>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</si>
  <si>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</si>
  <si>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</si>
  <si>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</si>
  <si>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</si>
  <si>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</si>
  <si>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</si>
  <si>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</si>
  <si>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</si>
  <si>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</si>
  <si>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</si>
  <si>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</si>
  <si>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</si>
  <si>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</si>
  <si>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</si>
  <si>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</si>
  <si>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</si>
  <si>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</si>
  <si>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</si>
  <si>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</si>
  <si>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</si>
  <si>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</si>
  <si>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</si>
  <si>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</si>
  <si>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</si>
  <si>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</si>
  <si>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</si>
  <si>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</si>
  <si>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</si>
  <si>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</si>
  <si>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</si>
  <si>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</si>
  <si>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</si>
  <si>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</si>
  <si>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</si>
  <si>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</si>
  <si>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</si>
  <si>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</si>
  <si>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</si>
  <si>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</si>
  <si>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</si>
  <si>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</si>
  <si>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</si>
  <si>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</si>
  <si>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</si>
  <si>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</si>
  <si>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</si>
  <si>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</si>
  <si>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</si>
  <si>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</si>
  <si>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</si>
  <si>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鳥取県　鳥取市</t>
  </si>
  <si>
    <t>法適用</t>
  </si>
  <si>
    <t>下水道事業</t>
  </si>
  <si>
    <t>農業集落排水</t>
  </si>
  <si>
    <t>F1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</si>
  <si>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</si>
  <si>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</si>
  <si>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</si>
  <si>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</si>
  <si>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</si>
  <si>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</si>
  <si>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</si>
  <si>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</si>
  <si>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</si>
  <si>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</si>
  <si>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</si>
  <si>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①有形固定資産減価償却率は、類似団体等の平均値と比べて、近年、高い水準で推移しているが、供用開始が昭和61年度と比較的新しく、現在も建設改良事業を進めている。
②③現時点では、管渠の老朽化の度合いは深刻な状況とはなっていない。
しかし、短期間に集中的かつ大規模に整備を行ってきた経緯があることから、将来、更新時期が一斉に到来することが懸念される。</t>
    <phoneticPr fontId="4"/>
  </si>
  <si>
    <t>本事業は、収益に占める使用料の割合が低く、一般会計からの繰入や公共下水道事業との一体的な運営が前提となっている。
そのため、経常収支比率は良好である一方で、経費回収率は100％を大幅に下回っており、経費削減努力と他事業の経営状況も踏まえた使用料収入の確保に向けた検討が必要である。
施設の老朽化については、現在のところ深刻な状況とまでは言えないと考えているが、今後更新時期が一斉に到来することで財政状況を圧迫することが懸念されるため、地域の将来像と投資需要を適切に把握し、施設の統廃合やダウンサイジングといった効率的な施設管理に取組む必要がある。
こうした課題に対し、本市では「鳥取市下水道等事業経営戦略」のPDCAサイクルに基づく定期的な見直しを行い、各種目標の達成を通じて、経営の健全化や施設の効率的な管理、機能の維持に取り組んでいる。</t>
    <rPh sb="89" eb="91">
      <t>オオハバ</t>
    </rPh>
    <phoneticPr fontId="4"/>
  </si>
  <si>
    <t>①使用料収入を含む経常収益は減少したものの、減価償却費（△3,150千円）及び、払いのピークが過ぎた企業債の償還に伴う支払利息が減少したこと等により経常費用も減少したが、経常費用の減少幅が経常収益の減少幅を上回りたことから、経常収支比率は昨年度より上昇した。また、②累積欠損金も発生しておらず、両比率とも良好な値を示している。
③流動比率は、目安となる100％以上の水準を大きく下回っているものの、使用料収入や一般会計からの繰入等により支払い能力は確保されている。
④企業債残高対事業規模比率は、既存の企業債の償還に伴い低下傾向にある。
⑤経費回収率は、令和6年度は減価償却費等の減少により前年度に比べるとわずかに上がったが、使用料収入の減少、維持管理費に係る汚水処理費の増加により年々悪化している。
⑥汚水処理原価は、令和6年度は減価償却費等の減少により前年度に比べると下がったものの、人口減少等に伴う有収水量の減少、汚水維持管理費の増加により年々悪化している。今後も労務単価等の上昇等による維持管理費の増加といった懸念はあり、経営の効率性確保のためコスト縮減の取り組みを行う必要がある。
⑦施設利用率は、類似団体の平均値と比較すると同水準ではあるが減少傾向にあり、人口減少が進む中では今後も低下が避けられないことから、下水道等事業経営戦略と最適整備構想の知見を活用して、施設の統廃合や縮小を進め効率化を図る必要がある。
⑧水洗化率は、全国及び類似団体の平均値と比較しても安定して高い水準を維持している。</t>
    <rPh sb="79" eb="81">
      <t>ゲンショウ</t>
    </rPh>
    <rPh sb="85" eb="89">
      <t>ケイジョウヒヨウ</t>
    </rPh>
    <rPh sb="94" eb="98">
      <t>ケイジョウシュウエキ</t>
    </rPh>
    <rPh sb="280" eb="282">
      <t>レイワ</t>
    </rPh>
    <rPh sb="283" eb="285">
      <t>ネンド</t>
    </rPh>
    <rPh sb="286" eb="292">
      <t>ゲンカショウキャクヒトウ</t>
    </rPh>
    <rPh sb="293" eb="295">
      <t>ゲンショウ</t>
    </rPh>
    <rPh sb="310" eb="311">
      <t>ア</t>
    </rPh>
    <rPh sb="364" eb="366">
      <t>レイワ</t>
    </rPh>
    <rPh sb="367" eb="369">
      <t>ネンド</t>
    </rPh>
    <rPh sb="394" eb="397">
      <t>ゼンネンド</t>
    </rPh>
    <rPh sb="398" eb="399">
      <t>クラ</t>
    </rPh>
    <rPh sb="402" eb="403">
      <t>サ</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</si>
</sst>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3F9-4D9F-88F1-0289C55BBEEC}"/>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0.02</c:v>
                </c:pt>
                <c:pt idx="1">
                  <c:v>0.01</c:v>
                </c:pt>
                <c:pt idx="2">
                  <c:v>0.01</c:v>
                </c:pt>
                <c:pt idx="3">
                  <c:v>0.02</c:v>
                </c:pt>
                <c:pt idx="4">
                  <c:v>0.02</c:v>
                </c:pt>
              </c:numCache>
            </c:numRef>
          </c:val>
          <c:smooth val="0"/>
          <c:extLst>
            <c:ext xmlns:c16="http://schemas.microsoft.com/office/drawing/2014/chart" uri="{C3380CC4-5D6E-409C-BE32-E72D297353CC}">
              <c16:uniqueId val="{00000001-C3F9-4D9F-88F1-0289C55BBEEC}"/>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66.290000000000006</c:v>
                </c:pt>
                <c:pt idx="1">
                  <c:v>53.42</c:v>
                </c:pt>
                <c:pt idx="2">
                  <c:v>51.08</c:v>
                </c:pt>
                <c:pt idx="3">
                  <c:v>51.08</c:v>
                </c:pt>
                <c:pt idx="4">
                  <c:v>51.08</c:v>
                </c:pt>
              </c:numCache>
            </c:numRef>
          </c:val>
          <c:extLst>
            <c:ext xmlns:c16="http://schemas.microsoft.com/office/drawing/2014/chart" uri="{C3380CC4-5D6E-409C-BE32-E72D297353CC}">
              <c16:uniqueId val="{00000000-6509-426E-AA6A-E37DBD18109B}"/>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55.26</c:v>
                </c:pt>
                <c:pt idx="1">
                  <c:v>54.54</c:v>
                </c:pt>
                <c:pt idx="2">
                  <c:v>52.9</c:v>
                </c:pt>
                <c:pt idx="3">
                  <c:v>52.63</c:v>
                </c:pt>
                <c:pt idx="4">
                  <c:v>52.34</c:v>
                </c:pt>
              </c:numCache>
            </c:numRef>
          </c:val>
          <c:smooth val="0"/>
          <c:extLst>
            <c:ext xmlns:c16="http://schemas.microsoft.com/office/drawing/2014/chart" uri="{C3380CC4-5D6E-409C-BE32-E72D297353CC}">
              <c16:uniqueId val="{00000001-6509-426E-AA6A-E37DBD18109B}"/>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96.15</c:v>
                </c:pt>
                <c:pt idx="1">
                  <c:v>96.35</c:v>
                </c:pt>
                <c:pt idx="2">
                  <c:v>96.37</c:v>
                </c:pt>
                <c:pt idx="3">
                  <c:v>96.41</c:v>
                </c:pt>
                <c:pt idx="4">
                  <c:v>96.25</c:v>
                </c:pt>
              </c:numCache>
            </c:numRef>
          </c:val>
          <c:extLst>
            <c:ext xmlns:c16="http://schemas.microsoft.com/office/drawing/2014/chart" uri="{C3380CC4-5D6E-409C-BE32-E72D297353CC}">
              <c16:uniqueId val="{00000000-743A-4558-B66E-64C1558EAE72}"/>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90.52</c:v>
                </c:pt>
                <c:pt idx="1">
                  <c:v>90.3</c:v>
                </c:pt>
                <c:pt idx="2">
                  <c:v>90.3</c:v>
                </c:pt>
                <c:pt idx="3">
                  <c:v>90.32</c:v>
                </c:pt>
                <c:pt idx="4">
                  <c:v>90.05</c:v>
                </c:pt>
              </c:numCache>
            </c:numRef>
          </c:val>
          <c:smooth val="0"/>
          <c:extLst>
            <c:ext xmlns:c16="http://schemas.microsoft.com/office/drawing/2014/chart" uri="{C3380CC4-5D6E-409C-BE32-E72D297353CC}">
              <c16:uniqueId val="{00000001-743A-4558-B66E-64C1558EAE72}"/>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112.4</c:v>
                </c:pt>
                <c:pt idx="1">
                  <c:v>112.24</c:v>
                </c:pt>
                <c:pt idx="2">
                  <c:v>113.46</c:v>
                </c:pt>
                <c:pt idx="3">
                  <c:v>111.24</c:v>
                </c:pt>
                <c:pt idx="4">
                  <c:v>113.13</c:v>
                </c:pt>
              </c:numCache>
            </c:numRef>
          </c:val>
          <c:extLst>
            <c:ext xmlns:c16="http://schemas.microsoft.com/office/drawing/2014/chart" uri="{C3380CC4-5D6E-409C-BE32-E72D297353CC}">
              <c16:uniqueId val="{00000000-B21A-408F-B2FA-9CADDCAB61F0}"/>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103.09</c:v>
                </c:pt>
                <c:pt idx="1">
                  <c:v>102.11</c:v>
                </c:pt>
                <c:pt idx="2">
                  <c:v>101.91</c:v>
                </c:pt>
                <c:pt idx="3">
                  <c:v>103.07</c:v>
                </c:pt>
                <c:pt idx="4">
                  <c:v>103.04</c:v>
                </c:pt>
              </c:numCache>
            </c:numRef>
          </c:val>
          <c:smooth val="0"/>
          <c:extLst>
            <c:ext xmlns:c16="http://schemas.microsoft.com/office/drawing/2014/chart" uri="{C3380CC4-5D6E-409C-BE32-E72D297353CC}">
              <c16:uniqueId val="{00000001-B21A-408F-B2FA-9CADDCAB61F0}"/>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30.15</c:v>
                </c:pt>
                <c:pt idx="1">
                  <c:v>32.520000000000003</c:v>
                </c:pt>
                <c:pt idx="2">
                  <c:v>34.880000000000003</c:v>
                </c:pt>
                <c:pt idx="3">
                  <c:v>37.17</c:v>
                </c:pt>
                <c:pt idx="4">
                  <c:v>39.43</c:v>
                </c:pt>
              </c:numCache>
            </c:numRef>
          </c:val>
          <c:extLst>
            <c:ext xmlns:c16="http://schemas.microsoft.com/office/drawing/2014/chart" uri="{C3380CC4-5D6E-409C-BE32-E72D297353CC}">
              <c16:uniqueId val="{00000000-E7DD-4318-9352-5276BC2E2E61}"/>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24.8</c:v>
                </c:pt>
                <c:pt idx="1">
                  <c:v>28.12</c:v>
                </c:pt>
                <c:pt idx="2">
                  <c:v>28.79</c:v>
                </c:pt>
                <c:pt idx="3">
                  <c:v>30.5</c:v>
                </c:pt>
                <c:pt idx="4">
                  <c:v>30.49</c:v>
                </c:pt>
              </c:numCache>
            </c:numRef>
          </c:val>
          <c:smooth val="0"/>
          <c:extLst>
            <c:ext xmlns:c16="http://schemas.microsoft.com/office/drawing/2014/chart" uri="{C3380CC4-5D6E-409C-BE32-E72D297353CC}">
              <c16:uniqueId val="{00000001-E7DD-4318-9352-5276BC2E2E61}"/>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FBB-44CA-9235-7A16C7C2881F}"/>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quot;-&quot;">
                  <c:v>0.05</c:v>
                </c:pt>
              </c:numCache>
            </c:numRef>
          </c:val>
          <c:smooth val="0"/>
          <c:extLst>
            <c:ext xmlns:c16="http://schemas.microsoft.com/office/drawing/2014/chart" uri="{C3380CC4-5D6E-409C-BE32-E72D297353CC}">
              <c16:uniqueId val="{00000001-0FBB-44CA-9235-7A16C7C2881F}"/>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A2D-484A-8C9C-6F5E5FF35903}"/>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101.24</c:v>
                </c:pt>
                <c:pt idx="1">
                  <c:v>124.9</c:v>
                </c:pt>
                <c:pt idx="2">
                  <c:v>124.8</c:v>
                </c:pt>
                <c:pt idx="3">
                  <c:v>120.64</c:v>
                </c:pt>
                <c:pt idx="4">
                  <c:v>100.31</c:v>
                </c:pt>
              </c:numCache>
            </c:numRef>
          </c:val>
          <c:smooth val="0"/>
          <c:extLst>
            <c:ext xmlns:c16="http://schemas.microsoft.com/office/drawing/2014/chart" uri="{C3380CC4-5D6E-409C-BE32-E72D297353CC}">
              <c16:uniqueId val="{00000001-4A2D-484A-8C9C-6F5E5FF35903}"/>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14.52</c:v>
                </c:pt>
                <c:pt idx="1">
                  <c:v>16.059999999999999</c:v>
                </c:pt>
                <c:pt idx="2">
                  <c:v>20.64</c:v>
                </c:pt>
                <c:pt idx="3">
                  <c:v>19.11</c:v>
                </c:pt>
                <c:pt idx="4">
                  <c:v>17.100000000000001</c:v>
                </c:pt>
              </c:numCache>
            </c:numRef>
          </c:val>
          <c:extLst>
            <c:ext xmlns:c16="http://schemas.microsoft.com/office/drawing/2014/chart" uri="{C3380CC4-5D6E-409C-BE32-E72D297353CC}">
              <c16:uniqueId val="{00000000-BF88-48E7-AC87-7F9540D4D3A1}"/>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37.24</c:v>
                </c:pt>
                <c:pt idx="1">
                  <c:v>33.58</c:v>
                </c:pt>
                <c:pt idx="2">
                  <c:v>35.42</c:v>
                </c:pt>
                <c:pt idx="3">
                  <c:v>39.82</c:v>
                </c:pt>
                <c:pt idx="4">
                  <c:v>41.03</c:v>
                </c:pt>
              </c:numCache>
            </c:numRef>
          </c:val>
          <c:smooth val="0"/>
          <c:extLst>
            <c:ext xmlns:c16="http://schemas.microsoft.com/office/drawing/2014/chart" uri="{C3380CC4-5D6E-409C-BE32-E72D297353CC}">
              <c16:uniqueId val="{00000001-BF88-48E7-AC87-7F9540D4D3A1}"/>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2719.49</c:v>
                </c:pt>
                <c:pt idx="1">
                  <c:v>634.86</c:v>
                </c:pt>
                <c:pt idx="2">
                  <c:v>577.41999999999996</c:v>
                </c:pt>
                <c:pt idx="3">
                  <c:v>8.25</c:v>
                </c:pt>
                <c:pt idx="4">
                  <c:v>448.36</c:v>
                </c:pt>
              </c:numCache>
            </c:numRef>
          </c:val>
          <c:extLst>
            <c:ext xmlns:c16="http://schemas.microsoft.com/office/drawing/2014/chart" uri="{C3380CC4-5D6E-409C-BE32-E72D297353CC}">
              <c16:uniqueId val="{00000000-A400-43B1-AB4D-BC05BE29A527}"/>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783.8</c:v>
                </c:pt>
                <c:pt idx="1">
                  <c:v>778.81</c:v>
                </c:pt>
                <c:pt idx="2">
                  <c:v>718.49</c:v>
                </c:pt>
                <c:pt idx="3">
                  <c:v>743.31</c:v>
                </c:pt>
                <c:pt idx="4">
                  <c:v>796.8</c:v>
                </c:pt>
              </c:numCache>
            </c:numRef>
          </c:val>
          <c:smooth val="0"/>
          <c:extLst>
            <c:ext xmlns:c16="http://schemas.microsoft.com/office/drawing/2014/chart" uri="{C3380CC4-5D6E-409C-BE32-E72D297353CC}">
              <c16:uniqueId val="{00000001-A400-43B1-AB4D-BC05BE29A527}"/>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78.260000000000005</c:v>
                </c:pt>
                <c:pt idx="1">
                  <c:v>78.2</c:v>
                </c:pt>
                <c:pt idx="2">
                  <c:v>68.260000000000005</c:v>
                </c:pt>
                <c:pt idx="3">
                  <c:v>61.48</c:v>
                </c:pt>
                <c:pt idx="4">
                  <c:v>65.08</c:v>
                </c:pt>
              </c:numCache>
            </c:numRef>
          </c:val>
          <c:extLst>
            <c:ext xmlns:c16="http://schemas.microsoft.com/office/drawing/2014/chart" uri="{C3380CC4-5D6E-409C-BE32-E72D297353CC}">
              <c16:uniqueId val="{00000000-67B4-4E5B-8C2C-63A6E2449E95}"/>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68.11</c:v>
                </c:pt>
                <c:pt idx="1">
                  <c:v>67.23</c:v>
                </c:pt>
                <c:pt idx="2">
                  <c:v>61.82</c:v>
                </c:pt>
                <c:pt idx="3">
                  <c:v>61.15</c:v>
                </c:pt>
                <c:pt idx="4">
                  <c:v>58.41</c:v>
                </c:pt>
              </c:numCache>
            </c:numRef>
          </c:val>
          <c:smooth val="0"/>
          <c:extLst>
            <c:ext xmlns:c16="http://schemas.microsoft.com/office/drawing/2014/chart" uri="{C3380CC4-5D6E-409C-BE32-E72D297353CC}">
              <c16:uniqueId val="{00000001-67B4-4E5B-8C2C-63A6E2449E95}"/>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200.49</c:v>
                </c:pt>
                <c:pt idx="1">
                  <c:v>199.87</c:v>
                </c:pt>
                <c:pt idx="2">
                  <c:v>229.62</c:v>
                </c:pt>
                <c:pt idx="3">
                  <c:v>254.93</c:v>
                </c:pt>
                <c:pt idx="4">
                  <c:v>241.53</c:v>
                </c:pt>
              </c:numCache>
            </c:numRef>
          </c:val>
          <c:extLst>
            <c:ext xmlns:c16="http://schemas.microsoft.com/office/drawing/2014/chart" uri="{C3380CC4-5D6E-409C-BE32-E72D297353CC}">
              <c16:uniqueId val="{00000000-7600-40E0-87E8-594F2CEDD332}"/>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222.41</c:v>
                </c:pt>
                <c:pt idx="1">
                  <c:v>228.21</c:v>
                </c:pt>
                <c:pt idx="2">
                  <c:v>246.9</c:v>
                </c:pt>
                <c:pt idx="3">
                  <c:v>250.43</c:v>
                </c:pt>
                <c:pt idx="4">
                  <c:v>267.33999999999997</c:v>
                </c:pt>
              </c:numCache>
            </c:numRef>
          </c:val>
          <c:smooth val="0"/>
          <c:extLst>
            <c:ext xmlns:c16="http://schemas.microsoft.com/office/drawing/2014/chart" uri="{C3380CC4-5D6E-409C-BE32-E72D297353CC}">
              <c16:uniqueId val="{00000001-7600-40E0-87E8-594F2CEDD332}"/>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【102.74】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【798.10】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【286.33】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election activeCell="BL66" sqref="BL66:BZ82"/>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鳥取県　鳥取市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9" t="str">
        <f>データ!I6</f>
        <v>法適用</v>
      </c>
      <c r="C8" s="39"/>
      <c r="D8" s="39"/>
      <c r="E8" s="39"/>
      <c r="F8" s="39"/>
      <c r="G8" s="39"/>
      <c r="H8" s="39"/>
      <c r="I8" s="39" t="str">
        <f>データ!J6</f>
        <v>下水道事業</v>
      </c>
      <c r="J8" s="39"/>
      <c r="K8" s="39"/>
      <c r="L8" s="39"/>
      <c r="M8" s="39"/>
      <c r="N8" s="39"/>
      <c r="O8" s="39"/>
      <c r="P8" s="39" t="str">
        <f>データ!K6</f>
        <v>農業集落排水</v>
      </c>
      <c r="Q8" s="39"/>
      <c r="R8" s="39"/>
      <c r="S8" s="39"/>
      <c r="T8" s="39"/>
      <c r="U8" s="39"/>
      <c r="V8" s="39"/>
      <c r="W8" s="39" t="str">
        <f>データ!L6</f>
        <v>F1</v>
      </c>
      <c r="X8" s="39"/>
      <c r="Y8" s="39"/>
      <c r="Z8" s="39"/>
      <c r="AA8" s="39"/>
      <c r="AB8" s="39"/>
      <c r="AC8" s="39"/>
      <c r="AD8" s="40" t="str">
        <f>データ!$M$6</f>
        <v>非設置</v>
      </c>
      <c r="AE8" s="40"/>
      <c r="AF8" s="40"/>
      <c r="AG8" s="40"/>
      <c r="AH8" s="40"/>
      <c r="AI8" s="40"/>
      <c r="AJ8" s="40"/>
      <c r="AK8" s="3"/>
      <c r="AL8" s="41">
        <f>データ!S6</f>
        <v>179215</v>
      </c>
      <c r="AM8" s="41"/>
      <c r="AN8" s="41"/>
      <c r="AO8" s="41"/>
      <c r="AP8" s="41"/>
      <c r="AQ8" s="41"/>
      <c r="AR8" s="41"/>
      <c r="AS8" s="41"/>
      <c r="AT8" s="34">
        <f>データ!T6</f>
        <v>765.31</v>
      </c>
      <c r="AU8" s="34"/>
      <c r="AV8" s="34"/>
      <c r="AW8" s="34"/>
      <c r="AX8" s="34"/>
      <c r="AY8" s="34"/>
      <c r="AZ8" s="34"/>
      <c r="BA8" s="34"/>
      <c r="BB8" s="34">
        <f>データ!U6</f>
        <v>234.17</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4" t="str">
        <f>データ!N6</f>
        <v>-</v>
      </c>
      <c r="C10" s="34"/>
      <c r="D10" s="34"/>
      <c r="E10" s="34"/>
      <c r="F10" s="34"/>
      <c r="G10" s="34"/>
      <c r="H10" s="34"/>
      <c r="I10" s="34">
        <f>データ!O6</f>
        <v>64.08</v>
      </c>
      <c r="J10" s="34"/>
      <c r="K10" s="34"/>
      <c r="L10" s="34"/>
      <c r="M10" s="34"/>
      <c r="N10" s="34"/>
      <c r="O10" s="34"/>
      <c r="P10" s="34">
        <f>データ!P6</f>
        <v>14.21</v>
      </c>
      <c r="Q10" s="34"/>
      <c r="R10" s="34"/>
      <c r="S10" s="34"/>
      <c r="T10" s="34"/>
      <c r="U10" s="34"/>
      <c r="V10" s="34"/>
      <c r="W10" s="34">
        <f>データ!Q6</f>
        <v>84.39</v>
      </c>
      <c r="X10" s="34"/>
      <c r="Y10" s="34"/>
      <c r="Z10" s="34"/>
      <c r="AA10" s="34"/>
      <c r="AB10" s="34"/>
      <c r="AC10" s="34"/>
      <c r="AD10" s="41">
        <f>データ!R6</f>
        <v>2767</v>
      </c>
      <c r="AE10" s="41"/>
      <c r="AF10" s="41"/>
      <c r="AG10" s="41"/>
      <c r="AH10" s="41"/>
      <c r="AI10" s="41"/>
      <c r="AJ10" s="41"/>
      <c r="AK10" s="2"/>
      <c r="AL10" s="41">
        <f>データ!V6</f>
        <v>25294</v>
      </c>
      <c r="AM10" s="41"/>
      <c r="AN10" s="41"/>
      <c r="AO10" s="41"/>
      <c r="AP10" s="41"/>
      <c r="AQ10" s="41"/>
      <c r="AR10" s="41"/>
      <c r="AS10" s="41"/>
      <c r="AT10" s="34">
        <f>データ!W6</f>
        <v>42.03</v>
      </c>
      <c r="AU10" s="34"/>
      <c r="AV10" s="34"/>
      <c r="AW10" s="34"/>
      <c r="AX10" s="34"/>
      <c r="AY10" s="34"/>
      <c r="AZ10" s="34"/>
      <c r="BA10" s="34"/>
      <c r="BB10" s="34">
        <f>データ!X6</f>
        <v>601.80999999999995</v>
      </c>
      <c r="BC10" s="34"/>
      <c r="BD10" s="34"/>
      <c r="BE10" s="34"/>
      <c r="BF10" s="34"/>
      <c r="BG10" s="34"/>
      <c r="BH10" s="34"/>
      <c r="BI10" s="34"/>
      <c r="BJ10" s="2"/>
      <c r="BK10" s="2"/>
      <c r="BL10" s="52" t="s">
        <v>22</v>
      </c>
      <c r="BM10" s="53"/>
      <c r="BN10" s="54" t="s">
        <v>23</v>
      </c>
      <c r="BO10" s="54"/>
      <c r="BP10" s="54"/>
      <c r="BQ10" s="54"/>
      <c r="BR10" s="54"/>
      <c r="BS10" s="54"/>
      <c r="BT10" s="54"/>
      <c r="BU10" s="54"/>
      <c r="BV10" s="54"/>
      <c r="BW10" s="54"/>
      <c r="BX10" s="54"/>
      <c r="BY10" s="5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2">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2">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114</v>
      </c>
      <c r="BM16" s="65"/>
      <c r="BN16" s="65"/>
      <c r="BO16" s="65"/>
      <c r="BP16" s="65"/>
      <c r="BQ16" s="65"/>
      <c r="BR16" s="65"/>
      <c r="BS16" s="65"/>
      <c r="BT16" s="65"/>
      <c r="BU16" s="65"/>
      <c r="BV16" s="65"/>
      <c r="BW16" s="65"/>
      <c r="BX16" s="65"/>
      <c r="BY16" s="65"/>
      <c r="BZ16" s="66"/>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112</v>
      </c>
      <c r="BM47" s="65"/>
      <c r="BN47" s="65"/>
      <c r="BO47" s="65"/>
      <c r="BP47" s="65"/>
      <c r="BQ47" s="65"/>
      <c r="BR47" s="65"/>
      <c r="BS47" s="65"/>
      <c r="BT47" s="65"/>
      <c r="BU47" s="65"/>
      <c r="BV47" s="65"/>
      <c r="BW47" s="65"/>
      <c r="BX47" s="65"/>
      <c r="BY47" s="65"/>
      <c r="BZ47" s="66"/>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2">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2">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113</v>
      </c>
      <c r="BM66" s="65"/>
      <c r="BN66" s="65"/>
      <c r="BO66" s="65"/>
      <c r="BP66" s="65"/>
      <c r="BQ66" s="65"/>
      <c r="BR66" s="65"/>
      <c r="BS66" s="65"/>
      <c r="BT66" s="65"/>
      <c r="BU66" s="65"/>
      <c r="BV66" s="65"/>
      <c r="BW66" s="65"/>
      <c r="BX66" s="65"/>
      <c r="BY66" s="65"/>
      <c r="BZ66" s="66"/>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2">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【104.30】</v>
      </c>
      <c r="F85" s="12" t="str">
        <f>データ!AT6</f>
        <v>【102.74】</v>
      </c>
      <c r="G85" s="12" t="str">
        <f>データ!BE6</f>
        <v>【47.19】</v>
      </c>
      <c r="H85" s="12" t="str">
        <f>データ!BP6</f>
        <v>【798.10】</v>
      </c>
      <c r="I85" s="12" t="str">
        <f>データ!CA6</f>
        <v>【54.51】</v>
      </c>
      <c r="J85" s="12" t="str">
        <f>データ!CL6</f>
        <v>【286.33】</v>
      </c>
      <c r="K85" s="12" t="str">
        <f>データ!CW6</f>
        <v>【49.92】</v>
      </c>
      <c r="L85" s="12" t="str">
        <f>データ!DH6</f>
        <v>【87.80】</v>
      </c>
      <c r="M85" s="12" t="str">
        <f>データ!DS6</f>
        <v>【28.46】</v>
      </c>
      <c r="N85" s="12" t="str">
        <f>データ!ED6</f>
        <v>【0.03】</v>
      </c>
      <c r="O85" s="12" t="str">
        <f>データ!EO6</f>
        <v>【0.02】</v>
      </c>
    </row>
  </sheetData>
  <sheetProtection algorithmName="SHA-512" hashValue="Z5zugmo3jKKt9msfHOfTEDreE1kEUGQsomnaxWC00XFLiMbcEx2BaeleZ++1HRY3s5mN0ichtY2SDrvKlA47XA==" saltValue="61RFmnBWYO3ezAChDje3DA=="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312011</v>
      </c>
      <c r="D6" s="19">
        <f t="shared" si="3"/>
        <v>46</v>
      </c>
      <c r="E6" s="19">
        <f t="shared" si="3"/>
        <v>17</v>
      </c>
      <c r="F6" s="19">
        <f t="shared" si="3"/>
        <v>5</v>
      </c>
      <c r="G6" s="19">
        <f t="shared" si="3"/>
        <v>0</v>
      </c>
      <c r="H6" s="19" t="str">
        <f t="shared" si="3"/>
        <v>鳥取県　鳥取市</v>
      </c>
      <c r="I6" s="19" t="str">
        <f t="shared" si="3"/>
        <v>法適用</v>
      </c>
      <c r="J6" s="19" t="str">
        <f t="shared" si="3"/>
        <v>下水道事業</v>
      </c>
      <c r="K6" s="19" t="str">
        <f t="shared" si="3"/>
        <v>農業集落排水</v>
      </c>
      <c r="L6" s="19" t="str">
        <f t="shared" si="3"/>
        <v>F1</v>
      </c>
      <c r="M6" s="19" t="str">
        <f t="shared" si="3"/>
        <v>非設置</v>
      </c>
      <c r="N6" s="20" t="str">
        <f t="shared" si="3"/>
        <v>-</v>
      </c>
      <c r="O6" s="20">
        <f t="shared" si="3"/>
        <v>64.08</v>
      </c>
      <c r="P6" s="20">
        <f t="shared" si="3"/>
        <v>14.21</v>
      </c>
      <c r="Q6" s="20">
        <f t="shared" si="3"/>
        <v>84.39</v>
      </c>
      <c r="R6" s="20">
        <f t="shared" si="3"/>
        <v>2767</v>
      </c>
      <c r="S6" s="20">
        <f t="shared" si="3"/>
        <v>179215</v>
      </c>
      <c r="T6" s="20">
        <f t="shared" si="3"/>
        <v>765.31</v>
      </c>
      <c r="U6" s="20">
        <f t="shared" si="3"/>
        <v>234.17</v>
      </c>
      <c r="V6" s="20">
        <f t="shared" si="3"/>
        <v>25294</v>
      </c>
      <c r="W6" s="20">
        <f t="shared" si="3"/>
        <v>42.03</v>
      </c>
      <c r="X6" s="20">
        <f t="shared" si="3"/>
        <v>601.80999999999995</v>
      </c>
      <c r="Y6" s="21">
        <f>IF(Y7="",NA(),Y7)</f>
        <v>112.4</v>
      </c>
      <c r="Z6" s="21">
        <f t="shared" ref="Z6:AH6" si="4">IF(Z7="",NA(),Z7)</f>
        <v>112.24</v>
      </c>
      <c r="AA6" s="21">
        <f t="shared" si="4"/>
        <v>113.46</v>
      </c>
      <c r="AB6" s="21">
        <f t="shared" si="4"/>
        <v>111.24</v>
      </c>
      <c r="AC6" s="21">
        <f t="shared" si="4"/>
        <v>113.13</v>
      </c>
      <c r="AD6" s="21">
        <f t="shared" si="4"/>
        <v>103.09</v>
      </c>
      <c r="AE6" s="21">
        <f t="shared" si="4"/>
        <v>102.11</v>
      </c>
      <c r="AF6" s="21">
        <f t="shared" si="4"/>
        <v>101.91</v>
      </c>
      <c r="AG6" s="21">
        <f t="shared" si="4"/>
        <v>103.07</v>
      </c>
      <c r="AH6" s="21">
        <f t="shared" si="4"/>
        <v>103.04</v>
      </c>
      <c r="AI6" s="20" t="str">
        <f>IF(AI7="","",IF(AI7="-","【-】","【"&amp;SUBSTITUTE(TEXT(AI7,"#,##0.00"),"-","△")&amp;"】"))</f>
        <v>【104.30】</v>
      </c>
      <c r="AJ6" s="20">
        <f>IF(AJ7="",NA(),AJ7)</f>
        <v>0</v>
      </c>
      <c r="AK6" s="20">
        <f t="shared" ref="AK6:AS6" si="5">IF(AK7="",NA(),AK7)</f>
        <v>0</v>
      </c>
      <c r="AL6" s="20">
        <f t="shared" si="5"/>
        <v>0</v>
      </c>
      <c r="AM6" s="20">
        <f t="shared" si="5"/>
        <v>0</v>
      </c>
      <c r="AN6" s="20">
        <f t="shared" si="5"/>
        <v>0</v>
      </c>
      <c r="AO6" s="21">
        <f t="shared" si="5"/>
        <v>101.24</v>
      </c>
      <c r="AP6" s="21">
        <f t="shared" si="5"/>
        <v>124.9</v>
      </c>
      <c r="AQ6" s="21">
        <f t="shared" si="5"/>
        <v>124.8</v>
      </c>
      <c r="AR6" s="21">
        <f t="shared" si="5"/>
        <v>120.64</v>
      </c>
      <c r="AS6" s="21">
        <f t="shared" si="5"/>
        <v>100.31</v>
      </c>
      <c r="AT6" s="20" t="str">
        <f>IF(AT7="","",IF(AT7="-","【-】","【"&amp;SUBSTITUTE(TEXT(AT7,"#,##0.00"),"-","△")&amp;"】"))</f>
        <v>【102.74】</v>
      </c>
      <c r="AU6" s="21">
        <f>IF(AU7="",NA(),AU7)</f>
        <v>14.52</v>
      </c>
      <c r="AV6" s="21">
        <f t="shared" ref="AV6:BD6" si="6">IF(AV7="",NA(),AV7)</f>
        <v>16.059999999999999</v>
      </c>
      <c r="AW6" s="21">
        <f t="shared" si="6"/>
        <v>20.64</v>
      </c>
      <c r="AX6" s="21">
        <f t="shared" si="6"/>
        <v>19.11</v>
      </c>
      <c r="AY6" s="21">
        <f t="shared" si="6"/>
        <v>17.100000000000001</v>
      </c>
      <c r="AZ6" s="21">
        <f t="shared" si="6"/>
        <v>37.24</v>
      </c>
      <c r="BA6" s="21">
        <f t="shared" si="6"/>
        <v>33.58</v>
      </c>
      <c r="BB6" s="21">
        <f t="shared" si="6"/>
        <v>35.42</v>
      </c>
      <c r="BC6" s="21">
        <f t="shared" si="6"/>
        <v>39.82</v>
      </c>
      <c r="BD6" s="21">
        <f t="shared" si="6"/>
        <v>41.03</v>
      </c>
      <c r="BE6" s="20" t="str">
        <f>IF(BE7="","",IF(BE7="-","【-】","【"&amp;SUBSTITUTE(TEXT(BE7,"#,##0.00"),"-","△")&amp;"】"))</f>
        <v>【47.19】</v>
      </c>
      <c r="BF6" s="21">
        <f>IF(BF7="",NA(),BF7)</f>
        <v>2719.49</v>
      </c>
      <c r="BG6" s="21">
        <f t="shared" ref="BG6:BO6" si="7">IF(BG7="",NA(),BG7)</f>
        <v>634.86</v>
      </c>
      <c r="BH6" s="21">
        <f t="shared" si="7"/>
        <v>577.41999999999996</v>
      </c>
      <c r="BI6" s="21">
        <f t="shared" si="7"/>
        <v>8.25</v>
      </c>
      <c r="BJ6" s="21">
        <f t="shared" si="7"/>
        <v>448.36</v>
      </c>
      <c r="BK6" s="21">
        <f t="shared" si="7"/>
        <v>783.8</v>
      </c>
      <c r="BL6" s="21">
        <f t="shared" si="7"/>
        <v>778.81</v>
      </c>
      <c r="BM6" s="21">
        <f t="shared" si="7"/>
        <v>718.49</v>
      </c>
      <c r="BN6" s="21">
        <f t="shared" si="7"/>
        <v>743.31</v>
      </c>
      <c r="BO6" s="21">
        <f t="shared" si="7"/>
        <v>796.8</v>
      </c>
      <c r="BP6" s="20" t="str">
        <f>IF(BP7="","",IF(BP7="-","【-】","【"&amp;SUBSTITUTE(TEXT(BP7,"#,##0.00"),"-","△")&amp;"】"))</f>
        <v>【798.10】</v>
      </c>
      <c r="BQ6" s="21">
        <f>IF(BQ7="",NA(),BQ7)</f>
        <v>78.260000000000005</v>
      </c>
      <c r="BR6" s="21">
        <f t="shared" ref="BR6:BZ6" si="8">IF(BR7="",NA(),BR7)</f>
        <v>78.2</v>
      </c>
      <c r="BS6" s="21">
        <f t="shared" si="8"/>
        <v>68.260000000000005</v>
      </c>
      <c r="BT6" s="21">
        <f t="shared" si="8"/>
        <v>61.48</v>
      </c>
      <c r="BU6" s="21">
        <f t="shared" si="8"/>
        <v>65.08</v>
      </c>
      <c r="BV6" s="21">
        <f t="shared" si="8"/>
        <v>68.11</v>
      </c>
      <c r="BW6" s="21">
        <f t="shared" si="8"/>
        <v>67.23</v>
      </c>
      <c r="BX6" s="21">
        <f t="shared" si="8"/>
        <v>61.82</v>
      </c>
      <c r="BY6" s="21">
        <f t="shared" si="8"/>
        <v>61.15</v>
      </c>
      <c r="BZ6" s="21">
        <f t="shared" si="8"/>
        <v>58.41</v>
      </c>
      <c r="CA6" s="20" t="str">
        <f>IF(CA7="","",IF(CA7="-","【-】","【"&amp;SUBSTITUTE(TEXT(CA7,"#,##0.00"),"-","△")&amp;"】"))</f>
        <v>【54.51】</v>
      </c>
      <c r="CB6" s="21">
        <f>IF(CB7="",NA(),CB7)</f>
        <v>200.49</v>
      </c>
      <c r="CC6" s="21">
        <f t="shared" ref="CC6:CK6" si="9">IF(CC7="",NA(),CC7)</f>
        <v>199.87</v>
      </c>
      <c r="CD6" s="21">
        <f t="shared" si="9"/>
        <v>229.62</v>
      </c>
      <c r="CE6" s="21">
        <f t="shared" si="9"/>
        <v>254.93</v>
      </c>
      <c r="CF6" s="21">
        <f t="shared" si="9"/>
        <v>241.53</v>
      </c>
      <c r="CG6" s="21">
        <f t="shared" si="9"/>
        <v>222.41</v>
      </c>
      <c r="CH6" s="21">
        <f t="shared" si="9"/>
        <v>228.21</v>
      </c>
      <c r="CI6" s="21">
        <f t="shared" si="9"/>
        <v>246.9</v>
      </c>
      <c r="CJ6" s="21">
        <f t="shared" si="9"/>
        <v>250.43</v>
      </c>
      <c r="CK6" s="21">
        <f t="shared" si="9"/>
        <v>267.33999999999997</v>
      </c>
      <c r="CL6" s="20" t="str">
        <f>IF(CL7="","",IF(CL7="-","【-】","【"&amp;SUBSTITUTE(TEXT(CL7,"#,##0.00"),"-","△")&amp;"】"))</f>
        <v>【286.33】</v>
      </c>
      <c r="CM6" s="21">
        <f>IF(CM7="",NA(),CM7)</f>
        <v>66.290000000000006</v>
      </c>
      <c r="CN6" s="21">
        <f t="shared" ref="CN6:CV6" si="10">IF(CN7="",NA(),CN7)</f>
        <v>53.42</v>
      </c>
      <c r="CO6" s="21">
        <f t="shared" si="10"/>
        <v>51.08</v>
      </c>
      <c r="CP6" s="21">
        <f t="shared" si="10"/>
        <v>51.08</v>
      </c>
      <c r="CQ6" s="21">
        <f t="shared" si="10"/>
        <v>51.08</v>
      </c>
      <c r="CR6" s="21">
        <f t="shared" si="10"/>
        <v>55.26</v>
      </c>
      <c r="CS6" s="21">
        <f t="shared" si="10"/>
        <v>54.54</v>
      </c>
      <c r="CT6" s="21">
        <f t="shared" si="10"/>
        <v>52.9</v>
      </c>
      <c r="CU6" s="21">
        <f t="shared" si="10"/>
        <v>52.63</v>
      </c>
      <c r="CV6" s="21">
        <f t="shared" si="10"/>
        <v>52.34</v>
      </c>
      <c r="CW6" s="20" t="str">
        <f>IF(CW7="","",IF(CW7="-","【-】","【"&amp;SUBSTITUTE(TEXT(CW7,"#,##0.00"),"-","△")&amp;"】"))</f>
        <v>【49.92】</v>
      </c>
      <c r="CX6" s="21">
        <f>IF(CX7="",NA(),CX7)</f>
        <v>96.15</v>
      </c>
      <c r="CY6" s="21">
        <f t="shared" ref="CY6:DG6" si="11">IF(CY7="",NA(),CY7)</f>
        <v>96.35</v>
      </c>
      <c r="CZ6" s="21">
        <f t="shared" si="11"/>
        <v>96.37</v>
      </c>
      <c r="DA6" s="21">
        <f t="shared" si="11"/>
        <v>96.41</v>
      </c>
      <c r="DB6" s="21">
        <f t="shared" si="11"/>
        <v>96.25</v>
      </c>
      <c r="DC6" s="21">
        <f t="shared" si="11"/>
        <v>90.52</v>
      </c>
      <c r="DD6" s="21">
        <f t="shared" si="11"/>
        <v>90.3</v>
      </c>
      <c r="DE6" s="21">
        <f t="shared" si="11"/>
        <v>90.3</v>
      </c>
      <c r="DF6" s="21">
        <f t="shared" si="11"/>
        <v>90.32</v>
      </c>
      <c r="DG6" s="21">
        <f t="shared" si="11"/>
        <v>90.05</v>
      </c>
      <c r="DH6" s="20" t="str">
        <f>IF(DH7="","",IF(DH7="-","【-】","【"&amp;SUBSTITUTE(TEXT(DH7,"#,##0.00"),"-","△")&amp;"】"))</f>
        <v>【87.80】</v>
      </c>
      <c r="DI6" s="21">
        <f>IF(DI7="",NA(),DI7)</f>
        <v>30.15</v>
      </c>
      <c r="DJ6" s="21">
        <f t="shared" ref="DJ6:DR6" si="12">IF(DJ7="",NA(),DJ7)</f>
        <v>32.520000000000003</v>
      </c>
      <c r="DK6" s="21">
        <f t="shared" si="12"/>
        <v>34.880000000000003</v>
      </c>
      <c r="DL6" s="21">
        <f t="shared" si="12"/>
        <v>37.17</v>
      </c>
      <c r="DM6" s="21">
        <f t="shared" si="12"/>
        <v>39.43</v>
      </c>
      <c r="DN6" s="21">
        <f t="shared" si="12"/>
        <v>24.8</v>
      </c>
      <c r="DO6" s="21">
        <f t="shared" si="12"/>
        <v>28.12</v>
      </c>
      <c r="DP6" s="21">
        <f t="shared" si="12"/>
        <v>28.79</v>
      </c>
      <c r="DQ6" s="21">
        <f t="shared" si="12"/>
        <v>30.5</v>
      </c>
      <c r="DR6" s="21">
        <f t="shared" si="12"/>
        <v>30.49</v>
      </c>
      <c r="DS6" s="20" t="str">
        <f>IF(DS7="","",IF(DS7="-","【-】","【"&amp;SUBSTITUTE(TEXT(DS7,"#,##0.00"),"-","△")&amp;"】"))</f>
        <v>【28.46】</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0">
        <f t="shared" si="13"/>
        <v>0</v>
      </c>
      <c r="EC6" s="21">
        <f t="shared" si="13"/>
        <v>0.05</v>
      </c>
      <c r="ED6" s="20" t="str">
        <f>IF(ED7="","",IF(ED7="-","【-】","【"&amp;SUBSTITUTE(TEXT(ED7,"#,##0.00"),"-","△")&amp;"】"))</f>
        <v>【0.03】</v>
      </c>
      <c r="EE6" s="20">
        <f>IF(EE7="",NA(),EE7)</f>
        <v>0</v>
      </c>
      <c r="EF6" s="20">
        <f t="shared" ref="EF6:EN6" si="14">IF(EF7="",NA(),EF7)</f>
        <v>0</v>
      </c>
      <c r="EG6" s="20">
        <f t="shared" si="14"/>
        <v>0</v>
      </c>
      <c r="EH6" s="20">
        <f t="shared" si="14"/>
        <v>0</v>
      </c>
      <c r="EI6" s="20">
        <f t="shared" si="14"/>
        <v>0</v>
      </c>
      <c r="EJ6" s="21">
        <f t="shared" si="14"/>
        <v>0.02</v>
      </c>
      <c r="EK6" s="21">
        <f t="shared" si="14"/>
        <v>0.01</v>
      </c>
      <c r="EL6" s="21">
        <f t="shared" si="14"/>
        <v>0.01</v>
      </c>
      <c r="EM6" s="21">
        <f t="shared" si="14"/>
        <v>0.02</v>
      </c>
      <c r="EN6" s="21">
        <f t="shared" si="14"/>
        <v>0.02</v>
      </c>
      <c r="EO6" s="20" t="str">
        <f>IF(EO7="","",IF(EO7="-","【-】","【"&amp;SUBSTITUTE(TEXT(EO7,"#,##0.00"),"-","△")&amp;"】"))</f>
        <v>【0.02】</v>
      </c>
    </row>
    <row r="7" spans="1:148" s="22" customFormat="1" x14ac:dyDescent="0.2">
      <c r="A7" s="14"/>
      <c r="B7" s="23">
        <v>2024</v>
      </c>
      <c r="C7" s="23">
        <v>312011</v>
      </c>
      <c r="D7" s="23">
        <v>46</v>
      </c>
      <c r="E7" s="23">
        <v>17</v>
      </c>
      <c r="F7" s="23">
        <v>5</v>
      </c>
      <c r="G7" s="23">
        <v>0</v>
      </c>
      <c r="H7" s="23" t="s">
        <v>96</v>
      </c>
      <c r="I7" s="23" t="s">
        <v>97</v>
      </c>
      <c r="J7" s="23" t="s">
        <v>98</v>
      </c>
      <c r="K7" s="23" t="s">
        <v>99</v>
      </c>
      <c r="L7" s="23" t="s">
        <v>100</v>
      </c>
      <c r="M7" s="23" t="s">
        <v>101</v>
      </c>
      <c r="N7" s="24" t="s">
        <v>102</v>
      </c>
      <c r="O7" s="24">
        <v>64.08</v>
      </c>
      <c r="P7" s="24">
        <v>14.21</v>
      </c>
      <c r="Q7" s="24">
        <v>84.39</v>
      </c>
      <c r="R7" s="24">
        <v>2767</v>
      </c>
      <c r="S7" s="24">
        <v>179215</v>
      </c>
      <c r="T7" s="24">
        <v>765.31</v>
      </c>
      <c r="U7" s="24">
        <v>234.17</v>
      </c>
      <c r="V7" s="24">
        <v>25294</v>
      </c>
      <c r="W7" s="24">
        <v>42.03</v>
      </c>
      <c r="X7" s="24">
        <v>601.80999999999995</v>
      </c>
      <c r="Y7" s="24">
        <v>112.4</v>
      </c>
      <c r="Z7" s="24">
        <v>112.24</v>
      </c>
      <c r="AA7" s="24">
        <v>113.46</v>
      </c>
      <c r="AB7" s="24">
        <v>111.24</v>
      </c>
      <c r="AC7" s="24">
        <v>113.13</v>
      </c>
      <c r="AD7" s="24">
        <v>103.09</v>
      </c>
      <c r="AE7" s="24">
        <v>102.11</v>
      </c>
      <c r="AF7" s="24">
        <v>101.91</v>
      </c>
      <c r="AG7" s="24">
        <v>103.07</v>
      </c>
      <c r="AH7" s="24">
        <v>103.04</v>
      </c>
      <c r="AI7" s="24">
        <v>104.3</v>
      </c>
      <c r="AJ7" s="24">
        <v>0</v>
      </c>
      <c r="AK7" s="24">
        <v>0</v>
      </c>
      <c r="AL7" s="24">
        <v>0</v>
      </c>
      <c r="AM7" s="24">
        <v>0</v>
      </c>
      <c r="AN7" s="24">
        <v>0</v>
      </c>
      <c r="AO7" s="24">
        <v>101.24</v>
      </c>
      <c r="AP7" s="24">
        <v>124.9</v>
      </c>
      <c r="AQ7" s="24">
        <v>124.8</v>
      </c>
      <c r="AR7" s="24">
        <v>120.64</v>
      </c>
      <c r="AS7" s="24">
        <v>100.31</v>
      </c>
      <c r="AT7" s="24">
        <v>102.74</v>
      </c>
      <c r="AU7" s="24">
        <v>14.52</v>
      </c>
      <c r="AV7" s="24">
        <v>16.059999999999999</v>
      </c>
      <c r="AW7" s="24">
        <v>20.64</v>
      </c>
      <c r="AX7" s="24">
        <v>19.11</v>
      </c>
      <c r="AY7" s="24">
        <v>17.100000000000001</v>
      </c>
      <c r="AZ7" s="24">
        <v>37.24</v>
      </c>
      <c r="BA7" s="24">
        <v>33.58</v>
      </c>
      <c r="BB7" s="24">
        <v>35.42</v>
      </c>
      <c r="BC7" s="24">
        <v>39.82</v>
      </c>
      <c r="BD7" s="24">
        <v>41.03</v>
      </c>
      <c r="BE7" s="24">
        <v>47.19</v>
      </c>
      <c r="BF7" s="24">
        <v>2719.49</v>
      </c>
      <c r="BG7" s="24">
        <v>634.86</v>
      </c>
      <c r="BH7" s="24">
        <v>577.41999999999996</v>
      </c>
      <c r="BI7" s="24">
        <v>8.25</v>
      </c>
      <c r="BJ7" s="24">
        <v>448.36</v>
      </c>
      <c r="BK7" s="24">
        <v>783.8</v>
      </c>
      <c r="BL7" s="24">
        <v>778.81</v>
      </c>
      <c r="BM7" s="24">
        <v>718.49</v>
      </c>
      <c r="BN7" s="24">
        <v>743.31</v>
      </c>
      <c r="BO7" s="24">
        <v>796.8</v>
      </c>
      <c r="BP7" s="24">
        <v>798.1</v>
      </c>
      <c r="BQ7" s="24">
        <v>78.260000000000005</v>
      </c>
      <c r="BR7" s="24">
        <v>78.2</v>
      </c>
      <c r="BS7" s="24">
        <v>68.260000000000005</v>
      </c>
      <c r="BT7" s="24">
        <v>61.48</v>
      </c>
      <c r="BU7" s="24">
        <v>65.08</v>
      </c>
      <c r="BV7" s="24">
        <v>68.11</v>
      </c>
      <c r="BW7" s="24">
        <v>67.23</v>
      </c>
      <c r="BX7" s="24">
        <v>61.82</v>
      </c>
      <c r="BY7" s="24">
        <v>61.15</v>
      </c>
      <c r="BZ7" s="24">
        <v>58.41</v>
      </c>
      <c r="CA7" s="24">
        <v>54.51</v>
      </c>
      <c r="CB7" s="24">
        <v>200.49</v>
      </c>
      <c r="CC7" s="24">
        <v>199.87</v>
      </c>
      <c r="CD7" s="24">
        <v>229.62</v>
      </c>
      <c r="CE7" s="24">
        <v>254.93</v>
      </c>
      <c r="CF7" s="24">
        <v>241.53</v>
      </c>
      <c r="CG7" s="24">
        <v>222.41</v>
      </c>
      <c r="CH7" s="24">
        <v>228.21</v>
      </c>
      <c r="CI7" s="24">
        <v>246.9</v>
      </c>
      <c r="CJ7" s="24">
        <v>250.43</v>
      </c>
      <c r="CK7" s="24">
        <v>267.33999999999997</v>
      </c>
      <c r="CL7" s="24">
        <v>286.33</v>
      </c>
      <c r="CM7" s="24">
        <v>66.290000000000006</v>
      </c>
      <c r="CN7" s="24">
        <v>53.42</v>
      </c>
      <c r="CO7" s="24">
        <v>51.08</v>
      </c>
      <c r="CP7" s="24">
        <v>51.08</v>
      </c>
      <c r="CQ7" s="24">
        <v>51.08</v>
      </c>
      <c r="CR7" s="24">
        <v>55.26</v>
      </c>
      <c r="CS7" s="24">
        <v>54.54</v>
      </c>
      <c r="CT7" s="24">
        <v>52.9</v>
      </c>
      <c r="CU7" s="24">
        <v>52.63</v>
      </c>
      <c r="CV7" s="24">
        <v>52.34</v>
      </c>
      <c r="CW7" s="24">
        <v>49.92</v>
      </c>
      <c r="CX7" s="24">
        <v>96.15</v>
      </c>
      <c r="CY7" s="24">
        <v>96.35</v>
      </c>
      <c r="CZ7" s="24">
        <v>96.37</v>
      </c>
      <c r="DA7" s="24">
        <v>96.41</v>
      </c>
      <c r="DB7" s="24">
        <v>96.25</v>
      </c>
      <c r="DC7" s="24">
        <v>90.52</v>
      </c>
      <c r="DD7" s="24">
        <v>90.3</v>
      </c>
      <c r="DE7" s="24">
        <v>90.3</v>
      </c>
      <c r="DF7" s="24">
        <v>90.32</v>
      </c>
      <c r="DG7" s="24">
        <v>90.05</v>
      </c>
      <c r="DH7" s="24">
        <v>87.8</v>
      </c>
      <c r="DI7" s="24">
        <v>30.15</v>
      </c>
      <c r="DJ7" s="24">
        <v>32.520000000000003</v>
      </c>
      <c r="DK7" s="24">
        <v>34.880000000000003</v>
      </c>
      <c r="DL7" s="24">
        <v>37.17</v>
      </c>
      <c r="DM7" s="24">
        <v>39.43</v>
      </c>
      <c r="DN7" s="24">
        <v>24.8</v>
      </c>
      <c r="DO7" s="24">
        <v>28.12</v>
      </c>
      <c r="DP7" s="24">
        <v>28.79</v>
      </c>
      <c r="DQ7" s="24">
        <v>30.5</v>
      </c>
      <c r="DR7" s="24">
        <v>30.49</v>
      </c>
      <c r="DS7" s="24">
        <v>28.46</v>
      </c>
      <c r="DT7" s="24">
        <v>0</v>
      </c>
      <c r="DU7" s="24">
        <v>0</v>
      </c>
      <c r="DV7" s="24">
        <v>0</v>
      </c>
      <c r="DW7" s="24">
        <v>0</v>
      </c>
      <c r="DX7" s="24">
        <v>0</v>
      </c>
      <c r="DY7" s="24">
        <v>0</v>
      </c>
      <c r="DZ7" s="24">
        <v>0</v>
      </c>
      <c r="EA7" s="24">
        <v>0</v>
      </c>
      <c r="EB7" s="24">
        <v>0</v>
      </c>
      <c r="EC7" s="24">
        <v>0.05</v>
      </c>
      <c r="ED7" s="24">
        <v>0.03</v>
      </c>
      <c r="EE7" s="24">
        <v>0</v>
      </c>
      <c r="EF7" s="24">
        <v>0</v>
      </c>
      <c r="EG7" s="24">
        <v>0</v>
      </c>
      <c r="EH7" s="24">
        <v>0</v>
      </c>
      <c r="EI7" s="24">
        <v>0</v>
      </c>
      <c r="EJ7" s="24">
        <v>0.02</v>
      </c>
      <c r="EK7" s="24">
        <v>0.01</v>
      </c>
      <c r="EL7" s="24">
        <v>0.01</v>
      </c>
      <c r="EM7" s="24">
        <v>0.02</v>
      </c>
      <c r="EN7" s="24">
        <v>0.02</v>
      </c>
      <c r="EO7" s="24">
        <v>0.02</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山田　雅一</cp:lastModifiedBy>
  <dcterms:created xsi:type="dcterms:W3CDTF">2025-12-23T06:22:06Z</dcterms:created>
  <dcterms:modified xsi:type="dcterms:W3CDTF">2026-01-28T11:12:35Z</dcterms:modified>
  <cp:category/>
</cp:coreProperties>
</file>