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Z:\01経営企画課\02財務担当\上水道\業務指標（PI）経営比較分析\○経営比較分析\R7\"/>
    </mc:Choice>
  </mc:AlternateContent>
  <xr:revisionPtr revIDLastSave="0" documentId="13_ncr:1_{B3BFDD9C-0458-45C1-A9A2-EECF533AF66D}" xr6:coauthVersionLast="47" xr6:coauthVersionMax="47" xr10:uidLastSave="{00000000-0000-0000-0000-000000000000}"/>
  <workbookProtection workbookAlgorithmName="SHA-512" workbookHashValue="mTVto7bJRFJwhfy+rti6UQbAEzYqo/7uzCBp8wGRv0hMMygw+FXQQj9YTEowl59mfT9iQlpt2QXvlhdBHOfvvQ==" workbookSaltValue="tOjNQt3XbPzhm4sPPn44Hw=="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Q6" i="5"/>
  <c r="P6" i="5"/>
  <c r="O6" i="5"/>
  <c r="I10" i="4" s="1"/>
  <c r="N6" i="5"/>
  <c r="B10" i="4" s="1"/>
  <c r="M6" i="5"/>
  <c r="AD8" i="4" s="1"/>
  <c r="L6" i="5"/>
  <c r="W8" i="4" s="1"/>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G85" i="4"/>
  <c r="F85" i="4"/>
  <c r="BB10" i="4"/>
  <c r="AT10" i="4"/>
  <c r="W10" i="4"/>
  <c r="P10" i="4"/>
  <c r="AL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<sst xmlns="http://schemas.openxmlformats.org/spreadsheetml/2006/main" count="228" uniqueCount="113">
  <si>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</si>
  <si>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</si>
  <si>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</si>
  <si>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</si>
  <si>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</si>
  <si>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</si>
  <si>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</si>
  <si>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</si>
  <si>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</si>
  <si>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</si>
  <si>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</si>
  <si>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</si>
  <si>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</si>
  <si>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</si>
  <si>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</si>
  <si>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</si>
  <si>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</si>
  <si>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</si>
  <si>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</si>
  <si>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</si>
  <si>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</si>
  <si>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</si>
  <si>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</si>
  <si>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</si>
  <si>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</si>
  <si>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</si>
  <si>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</si>
  <si>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</si>
  <si>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</si>
  <si>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</si>
  <si>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</si>
  <si>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</si>
  <si>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</si>
  <si>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</si>
  <si>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</si>
  <si>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</si>
  <si>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</si>
  <si>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</si>
  <si>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</si>
  <si>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</si>
  <si>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</si>
  <si>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</si>
  <si>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</si>
  <si>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</si>
  <si>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</si>
  <si>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</si>
  <si>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</si>
  <si>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</si>
  <si>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</si>
  <si>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</si>
  <si>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</si>
  <si>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</si>
  <si>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</si>
  <si>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</si>
  <si>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</si>
  <si>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</si>
  <si>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</si>
  <si>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</si>
  <si>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</si>
  <si>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</si>
  <si>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</si>
  <si>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</si>
  <si>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</si>
  <si>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</si>
  <si>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</si>
  <si>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</si>
  <si>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</si>
  <si>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</si>
  <si>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</si>
  <si>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</si>
  <si>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</si>
  <si>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</si>
  <si>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</si>
  <si>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</si>
  <si>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</si>
  <si>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</si>
  <si>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</si>
  <si>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</si>
  <si>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</si>
  <si>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</si>
  <si>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</si>
  <si>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</si>
  <si>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</si>
  <si>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</si>
  <si>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</si>
  <si>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</si>
  <si>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</si>
  <si>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</si>
  <si>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</si>
  <si>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</si>
  <si>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</si>
  <si>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</si>
  <si>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</si>
  <si>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米子市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</si>
  <si>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</si>
  <si>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</si>
  <si>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</si>
  <si>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</si>
  <si>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</si>
  <si>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</si>
  <si>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</si>
  <si>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</si>
  <si>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</si>
  <si>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</si>
  <si>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</si>
  <si>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</si>
  <si>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</si>
  <si>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</si>
  <si>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</si>
  <si>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</si>
  <si>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おおむね健全な経営を維持している。
①経常収支比率
100％を超えており、単年度収支は黒字で推移している。
②累積欠損金比率
欠損金が生じていないため0％で推移している。
③流動比率
100％を超えており、短期的な債務に対する支払能力を確保している。
④企業債残高対給水収益比率
類似団体平均を上回っており、将来に向け計画的な借入の抑制により改善を図る。
⑤料金回収率
100％を超えており、給水に必要となる費用は水道料金で回収できる。
⑥給水原価
類似団体平均を下回る水準で推移している。
⑦施設利用率
類似団体平均を上回る水準で推移している。
⑧有収率
90％を超えて推移しており、類似団体平均を上回っている。引き続き有収率の向上に努める。</t>
    <rPh sb="4" eb="6">
      <t>ケンゼン</t>
    </rPh>
    <rPh sb="7" eb="9">
      <t>ケイエイ</t>
    </rPh>
    <rPh sb="10" eb="12">
      <t>イジ</t>
    </rPh>
    <rPh sb="19" eb="21">
      <t>ケイジョウ</t>
    </rPh>
    <rPh sb="21" eb="23">
      <t>シュウシ</t>
    </rPh>
    <rPh sb="23" eb="25">
      <t>ヒリツ</t>
    </rPh>
    <rPh sb="31" eb="32">
      <t>コ</t>
    </rPh>
    <rPh sb="37" eb="40">
      <t>タンネンド</t>
    </rPh>
    <rPh sb="40" eb="42">
      <t>シュウシ</t>
    </rPh>
    <rPh sb="43" eb="45">
      <t>クロジ</t>
    </rPh>
    <rPh sb="46" eb="48">
      <t>スイイ</t>
    </rPh>
    <rPh sb="55" eb="62">
      <t>ルイセキケッソンキンヒリツ</t>
    </rPh>
    <rPh sb="63" eb="66">
      <t>ケッソンキン</t>
    </rPh>
    <rPh sb="67" eb="68">
      <t>ショウ</t>
    </rPh>
    <rPh sb="78" eb="80">
      <t>スイイ</t>
    </rPh>
    <rPh sb="87" eb="91">
      <t>リュウドウヒリツ</t>
    </rPh>
    <rPh sb="97" eb="98">
      <t>コ</t>
    </rPh>
    <rPh sb="103" eb="105">
      <t>タンキ</t>
    </rPh>
    <rPh sb="105" eb="106">
      <t>テキ</t>
    </rPh>
    <rPh sb="107" eb="109">
      <t>サイム</t>
    </rPh>
    <rPh sb="110" eb="111">
      <t>タイ</t>
    </rPh>
    <rPh sb="113" eb="115">
      <t>シハライ</t>
    </rPh>
    <rPh sb="115" eb="117">
      <t>ノウリョク</t>
    </rPh>
    <rPh sb="118" eb="120">
      <t>カクホ</t>
    </rPh>
    <rPh sb="127" eb="132">
      <t>キギョウサイザンダカ</t>
    </rPh>
    <rPh sb="132" eb="133">
      <t>タイ</t>
    </rPh>
    <rPh sb="133" eb="135">
      <t>キュウスイ</t>
    </rPh>
    <rPh sb="135" eb="137">
      <t>シュウエキ</t>
    </rPh>
    <rPh sb="137" eb="139">
      <t>ヒリツ</t>
    </rPh>
    <rPh sb="140" eb="144">
      <t>ルイジダンタイ</t>
    </rPh>
    <rPh sb="144" eb="146">
      <t>ヘイキン</t>
    </rPh>
    <rPh sb="147" eb="149">
      <t>ウワマワ</t>
    </rPh>
    <rPh sb="154" eb="156">
      <t>ショウライ</t>
    </rPh>
    <rPh sb="157" eb="158">
      <t>ム</t>
    </rPh>
    <rPh sb="159" eb="161">
      <t>ケイカク</t>
    </rPh>
    <rPh sb="161" eb="162">
      <t>テキ</t>
    </rPh>
    <rPh sb="163" eb="165">
      <t>カリイレ</t>
    </rPh>
    <rPh sb="166" eb="168">
      <t>ヨクセイ</t>
    </rPh>
    <rPh sb="171" eb="173">
      <t>カイゼン</t>
    </rPh>
    <rPh sb="174" eb="175">
      <t>ハカ</t>
    </rPh>
    <rPh sb="179" eb="181">
      <t>リョウキン</t>
    </rPh>
    <rPh sb="181" eb="184">
      <t>カイシュウリツ</t>
    </rPh>
    <rPh sb="190" eb="191">
      <t>コ</t>
    </rPh>
    <rPh sb="196" eb="198">
      <t>キュウスイ</t>
    </rPh>
    <rPh sb="199" eb="201">
      <t>ヒツヨウ</t>
    </rPh>
    <rPh sb="204" eb="206">
      <t>ヒヨウ</t>
    </rPh>
    <rPh sb="207" eb="211">
      <t>スイドウリョウキン</t>
    </rPh>
    <rPh sb="212" eb="214">
      <t>カイシュウ</t>
    </rPh>
    <rPh sb="220" eb="224">
      <t>キュウスイゲンカ</t>
    </rPh>
    <rPh sb="225" eb="231">
      <t>ルイジダンタイヘイキン</t>
    </rPh>
    <rPh sb="232" eb="234">
      <t>シタマワ</t>
    </rPh>
    <rPh sb="235" eb="237">
      <t>スイジュン</t>
    </rPh>
    <rPh sb="238" eb="240">
      <t>スイイ</t>
    </rPh>
    <rPh sb="247" eb="252">
      <t>シセツリヨウリツ</t>
    </rPh>
    <rPh sb="253" eb="259">
      <t>ルイジダンタイヘイキン</t>
    </rPh>
    <rPh sb="266" eb="268">
      <t>スイイ</t>
    </rPh>
    <rPh sb="275" eb="278">
      <t>ユウシュウリツ</t>
    </rPh>
    <rPh sb="283" eb="284">
      <t>コ</t>
    </rPh>
    <rPh sb="286" eb="288">
      <t>スイイ</t>
    </rPh>
    <rPh sb="293" eb="299">
      <t>ルイジダンタイヘイキン</t>
    </rPh>
    <rPh sb="300" eb="302">
      <t>ウワマワ</t>
    </rPh>
    <rPh sb="307" eb="308">
      <t>ヒ</t>
    </rPh>
    <rPh sb="309" eb="310">
      <t>ツヅ</t>
    </rPh>
    <rPh sb="311" eb="314">
      <t>ユウシュウリツ</t>
    </rPh>
    <rPh sb="315" eb="317">
      <t>コウジョウ</t>
    </rPh>
    <rPh sb="318" eb="319">
      <t>ツト</t>
    </rPh>
    <phoneticPr fontId="4"/>
  </si>
  <si>
    <t>管路、施設ともに老朽化の傾向にある。財政状況を踏まえた計画のもと更新を実施する。
①有形固定資産減価償却率
類似団体平均に比べ低い水準で推移しているが上昇傾向にあり、施設の老朽化は進んでいる。
②管路経年化率
類似団体平均に比べ低い水準で推移している。引き続き計画的な管路更新を行う。
③管路更新率
配水管更新を進め類似団体平均値を上回っている。今後も安全な水を安定して供給し続けるために引き続き計画的に取り組んでいく。</t>
    <rPh sb="0" eb="2">
      <t>カンロ</t>
    </rPh>
    <rPh sb="3" eb="5">
      <t>シセツ</t>
    </rPh>
    <rPh sb="8" eb="11">
      <t>ロウキュウカ</t>
    </rPh>
    <rPh sb="12" eb="14">
      <t>ケイコウ</t>
    </rPh>
    <rPh sb="18" eb="22">
      <t>ザイセイジョウキョウ</t>
    </rPh>
    <rPh sb="23" eb="24">
      <t>フ</t>
    </rPh>
    <rPh sb="27" eb="29">
      <t>ケイカク</t>
    </rPh>
    <rPh sb="32" eb="34">
      <t>コウシン</t>
    </rPh>
    <rPh sb="35" eb="37">
      <t>ジッシ</t>
    </rPh>
    <rPh sb="42" eb="48">
      <t>ユウケイコテイシサン</t>
    </rPh>
    <rPh sb="48" eb="53">
      <t>ゲンカショウキャクリツ</t>
    </rPh>
    <rPh sb="54" eb="56">
      <t>ルイジ</t>
    </rPh>
    <rPh sb="56" eb="58">
      <t>ダンタイ</t>
    </rPh>
    <rPh sb="58" eb="60">
      <t>ヘイキン</t>
    </rPh>
    <rPh sb="61" eb="62">
      <t>クラ</t>
    </rPh>
    <rPh sb="63" eb="64">
      <t>ヒク</t>
    </rPh>
    <rPh sb="65" eb="67">
      <t>スイジュン</t>
    </rPh>
    <rPh sb="68" eb="70">
      <t>スイイ</t>
    </rPh>
    <rPh sb="75" eb="77">
      <t>ジョウショウ</t>
    </rPh>
    <rPh sb="77" eb="79">
      <t>ケイコウ</t>
    </rPh>
    <rPh sb="83" eb="85">
      <t>シセツ</t>
    </rPh>
    <rPh sb="86" eb="89">
      <t>ロウキュウカ</t>
    </rPh>
    <rPh sb="90" eb="91">
      <t>スス</t>
    </rPh>
    <rPh sb="98" eb="100">
      <t>カンロ</t>
    </rPh>
    <rPh sb="100" eb="104">
      <t>ケイネンカリツ</t>
    </rPh>
    <rPh sb="105" eb="111">
      <t>ルイジダンタイヘイキン</t>
    </rPh>
    <rPh sb="112" eb="113">
      <t>クラ</t>
    </rPh>
    <rPh sb="114" eb="115">
      <t>ヒク</t>
    </rPh>
    <rPh sb="116" eb="118">
      <t>スイジュン</t>
    </rPh>
    <rPh sb="119" eb="121">
      <t>スイイ</t>
    </rPh>
    <rPh sb="126" eb="127">
      <t>ヒ</t>
    </rPh>
    <rPh sb="128" eb="129">
      <t>ツヅ</t>
    </rPh>
    <rPh sb="130" eb="133">
      <t>ケイカクテキ</t>
    </rPh>
    <rPh sb="134" eb="138">
      <t>カンロコウシン</t>
    </rPh>
    <rPh sb="139" eb="140">
      <t>オコナ</t>
    </rPh>
    <rPh sb="144" eb="146">
      <t>カンロ</t>
    </rPh>
    <rPh sb="146" eb="149">
      <t>コウシンリツ</t>
    </rPh>
    <rPh sb="150" eb="153">
      <t>ハイスイカン</t>
    </rPh>
    <rPh sb="153" eb="155">
      <t>コウシン</t>
    </rPh>
    <rPh sb="156" eb="157">
      <t>スス</t>
    </rPh>
    <rPh sb="158" eb="162">
      <t>ルイジダンタイ</t>
    </rPh>
    <rPh sb="162" eb="165">
      <t>ヘイキンチ</t>
    </rPh>
    <rPh sb="166" eb="168">
      <t>ウワマワ</t>
    </rPh>
    <rPh sb="173" eb="175">
      <t>コンゴ</t>
    </rPh>
    <rPh sb="176" eb="178">
      <t>アンゼン</t>
    </rPh>
    <rPh sb="179" eb="180">
      <t>ミズ</t>
    </rPh>
    <rPh sb="181" eb="183">
      <t>アンテイ</t>
    </rPh>
    <rPh sb="185" eb="187">
      <t>キョウキュウ</t>
    </rPh>
    <rPh sb="188" eb="189">
      <t>ツヅ</t>
    </rPh>
    <rPh sb="194" eb="195">
      <t>ヒ</t>
    </rPh>
    <rPh sb="196" eb="197">
      <t>ツヅ</t>
    </rPh>
    <rPh sb="198" eb="200">
      <t>ケイカク</t>
    </rPh>
    <rPh sb="200" eb="201">
      <t>テキ</t>
    </rPh>
    <rPh sb="202" eb="203">
      <t>ト</t>
    </rPh>
    <rPh sb="204" eb="205">
      <t>ク</t>
    </rPh>
    <phoneticPr fontId="4"/>
  </si>
  <si>
    <t>当市の経営健全性・効率性は類似団体比で良好な水準にある。他方、老朽化の状況については、現時点では類似団体より低いものの、年々上昇傾向である。今後は、水需要に応じた施設のダウンサイジングや更新コストの抑制（スペックダウン等）を念頭に、「米子市水道事業基本計画」に基づき、必要性・優先度の高い事業から戦略的に実施していく。</t>
    <rPh sb="35" eb="37">
      <t>ジョウキョウ</t>
    </rPh>
    <rPh sb="74" eb="75">
      <t>ミズ</t>
    </rPh>
    <rPh sb="78" eb="79">
      <t>オウ</t>
    </rPh>
    <rPh sb="117" eb="120">
      <t>ヨナゴシ</t>
    </rPh>
    <rPh sb="130" eb="131">
      <t>モト</t>
    </rPh>
    <rPh sb="134" eb="137">
      <t>ヒツヨウセイ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</si>
</sst>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0.83</c:v>
                </c:pt>
                <c:pt idx="1">
                  <c:v>0.83</c:v>
                </c:pt>
                <c:pt idx="2">
                  <c:v>0.78</c:v>
                </c:pt>
                <c:pt idx="3">
                  <c:v>0.78</c:v>
                </c:pt>
                <c:pt idx="4">
                  <c:v>0.92</c:v>
                </c:pt>
              </c:numCache>
            </c:numRef>
          </c:val>
          <c:extLst>
            <c:ext xmlns:c16="http://schemas.microsoft.com/office/drawing/2014/chart" uri="{C3380CC4-5D6E-409C-BE32-E72D297353CC}">
              <c16:uniqueId val="{00000000-DA20-466C-918C-F28532B3B7A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DA20-466C-918C-F28532B3B7A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64.180000000000007</c:v>
                </c:pt>
                <c:pt idx="1">
                  <c:v>63.03</c:v>
                </c:pt>
                <c:pt idx="2">
                  <c:v>66.78</c:v>
                </c:pt>
                <c:pt idx="3">
                  <c:v>65.400000000000006</c:v>
                </c:pt>
                <c:pt idx="4">
                  <c:v>64.25</c:v>
                </c:pt>
              </c:numCache>
            </c:numRef>
          </c:val>
          <c:extLst>
            <c:ext xmlns:c16="http://schemas.microsoft.com/office/drawing/2014/chart" uri="{C3380CC4-5D6E-409C-BE32-E72D297353CC}">
              <c16:uniqueId val="{00000000-0FF6-4BAE-B133-2C0B806C298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0FF6-4BAE-B133-2C0B806C298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91.06</c:v>
                </c:pt>
                <c:pt idx="1">
                  <c:v>91.08</c:v>
                </c:pt>
                <c:pt idx="2">
                  <c:v>90.7</c:v>
                </c:pt>
                <c:pt idx="3">
                  <c:v>90.97</c:v>
                </c:pt>
                <c:pt idx="4">
                  <c:v>91.25</c:v>
                </c:pt>
              </c:numCache>
            </c:numRef>
          </c:val>
          <c:extLst>
            <c:ext xmlns:c16="http://schemas.microsoft.com/office/drawing/2014/chart" uri="{C3380CC4-5D6E-409C-BE32-E72D297353CC}">
              <c16:uniqueId val="{00000000-9B7A-43FD-81D8-1B7D005DB60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9B7A-43FD-81D8-1B7D005DB60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113.14</c:v>
                </c:pt>
                <c:pt idx="1">
                  <c:v>115.13</c:v>
                </c:pt>
                <c:pt idx="2">
                  <c:v>111.79</c:v>
                </c:pt>
                <c:pt idx="3">
                  <c:v>113.44</c:v>
                </c:pt>
                <c:pt idx="4">
                  <c:v>111.16</c:v>
                </c:pt>
              </c:numCache>
            </c:numRef>
          </c:val>
          <c:extLst>
            <c:ext xmlns:c16="http://schemas.microsoft.com/office/drawing/2014/chart" uri="{C3380CC4-5D6E-409C-BE32-E72D297353CC}">
              <c16:uniqueId val="{00000000-BF9B-47BF-BD82-B3D512C409C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BF9B-47BF-BD82-B3D512C409C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46.07</c:v>
                </c:pt>
                <c:pt idx="1">
                  <c:v>46.75</c:v>
                </c:pt>
                <c:pt idx="2">
                  <c:v>48</c:v>
                </c:pt>
                <c:pt idx="3">
                  <c:v>49.02</c:v>
                </c:pt>
                <c:pt idx="4">
                  <c:v>49.07</c:v>
                </c:pt>
              </c:numCache>
            </c:numRef>
          </c:val>
          <c:extLst>
            <c:ext xmlns:c16="http://schemas.microsoft.com/office/drawing/2014/chart" uri="{C3380CC4-5D6E-409C-BE32-E72D297353CC}">
              <c16:uniqueId val="{00000000-AB3B-4A6D-9440-1584B48D855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AB3B-4A6D-9440-1584B48D855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13.66</c:v>
                </c:pt>
                <c:pt idx="1">
                  <c:v>14.75</c:v>
                </c:pt>
                <c:pt idx="2">
                  <c:v>16.29</c:v>
                </c:pt>
                <c:pt idx="3">
                  <c:v>17.5</c:v>
                </c:pt>
                <c:pt idx="4">
                  <c:v>20.47</c:v>
                </c:pt>
              </c:numCache>
            </c:numRef>
          </c:val>
          <c:extLst>
            <c:ext xmlns:c16="http://schemas.microsoft.com/office/drawing/2014/chart" uri="{C3380CC4-5D6E-409C-BE32-E72D297353CC}">
              <c16:uniqueId val="{00000000-D7BF-4AB9-B373-85A8724CCAE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D7BF-4AB9-B373-85A8724CCAE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8C-448C-A0DE-91E3EE009CE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318C-448C-A0DE-91E3EE009CE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306.14999999999998</c:v>
                </c:pt>
                <c:pt idx="1">
                  <c:v>413.52</c:v>
                </c:pt>
                <c:pt idx="2">
                  <c:v>426.59</c:v>
                </c:pt>
                <c:pt idx="3">
                  <c:v>351.68</c:v>
                </c:pt>
                <c:pt idx="4">
                  <c:v>296.66000000000003</c:v>
                </c:pt>
              </c:numCache>
            </c:numRef>
          </c:val>
          <c:extLst>
            <c:ext xmlns:c16="http://schemas.microsoft.com/office/drawing/2014/chart" uri="{C3380CC4-5D6E-409C-BE32-E72D297353CC}">
              <c16:uniqueId val="{00000000-53C1-4CBA-B774-9C9D1E0FDEF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53C1-4CBA-B774-9C9D1E0FDEF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459.99</c:v>
                </c:pt>
                <c:pt idx="1">
                  <c:v>465.86</c:v>
                </c:pt>
                <c:pt idx="2">
                  <c:v>466.93</c:v>
                </c:pt>
                <c:pt idx="3">
                  <c:v>467.34</c:v>
                </c:pt>
                <c:pt idx="4">
                  <c:v>451.58</c:v>
                </c:pt>
              </c:numCache>
            </c:numRef>
          </c:val>
          <c:extLst>
            <c:ext xmlns:c16="http://schemas.microsoft.com/office/drawing/2014/chart" uri="{C3380CC4-5D6E-409C-BE32-E72D297353CC}">
              <c16:uniqueId val="{00000000-8CB9-42F3-9FF8-42CAB9D3C83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8CB9-42F3-9FF8-42CAB9D3C83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108.35</c:v>
                </c:pt>
                <c:pt idx="1">
                  <c:v>110.57</c:v>
                </c:pt>
                <c:pt idx="2">
                  <c:v>106.74</c:v>
                </c:pt>
                <c:pt idx="3">
                  <c:v>108.23</c:v>
                </c:pt>
                <c:pt idx="4">
                  <c:v>105.45</c:v>
                </c:pt>
              </c:numCache>
            </c:numRef>
          </c:val>
          <c:extLst>
            <c:ext xmlns:c16="http://schemas.microsoft.com/office/drawing/2014/chart" uri="{C3380CC4-5D6E-409C-BE32-E72D297353CC}">
              <c16:uniqueId val="{00000000-2160-4D45-863E-6A68CDE75A9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2160-4D45-863E-6A68CDE75A9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124.56</c:v>
                </c:pt>
                <c:pt idx="1">
                  <c:v>123.33</c:v>
                </c:pt>
                <c:pt idx="2">
                  <c:v>127.76</c:v>
                </c:pt>
                <c:pt idx="3">
                  <c:v>126.61</c:v>
                </c:pt>
                <c:pt idx="4">
                  <c:v>130.47</c:v>
                </c:pt>
              </c:numCache>
            </c:numRef>
          </c:val>
          <c:extLst>
            <c:ext xmlns:c16="http://schemas.microsoft.com/office/drawing/2014/chart" uri="{C3380CC4-5D6E-409C-BE32-E72D297353CC}">
              <c16:uniqueId val="{00000000-4FC6-4BE5-A8CA-00F68DFE83C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4FC6-4BE5-A8CA-00F68DFE83C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37" zoomScale="90" zoomScaleNormal="90" workbookViewId="0">
      <selection activeCell="BE56" sqref="BE5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鳥取県　米子市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自治体職員</v>
      </c>
      <c r="AE8" s="74"/>
      <c r="AF8" s="74"/>
      <c r="AG8" s="74"/>
      <c r="AH8" s="74"/>
      <c r="AI8" s="74"/>
      <c r="AJ8" s="74"/>
      <c r="AK8" s="2"/>
      <c r="AL8" s="65">
        <f>データ!$R$6</f>
        <v>144056</v>
      </c>
      <c r="AM8" s="65"/>
      <c r="AN8" s="65"/>
      <c r="AO8" s="65"/>
      <c r="AP8" s="65"/>
      <c r="AQ8" s="65"/>
      <c r="AR8" s="65"/>
      <c r="AS8" s="65"/>
      <c r="AT8" s="36">
        <f>データ!$S$6</f>
        <v>132.41999999999999</v>
      </c>
      <c r="AU8" s="37"/>
      <c r="AV8" s="37"/>
      <c r="AW8" s="37"/>
      <c r="AX8" s="37"/>
      <c r="AY8" s="37"/>
      <c r="AZ8" s="37"/>
      <c r="BA8" s="37"/>
      <c r="BB8" s="54">
        <f>データ!$T$6</f>
        <v>1087.8699999999999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64.86</v>
      </c>
      <c r="J10" s="37"/>
      <c r="K10" s="37"/>
      <c r="L10" s="37"/>
      <c r="M10" s="37"/>
      <c r="N10" s="37"/>
      <c r="O10" s="64"/>
      <c r="P10" s="54">
        <f>データ!$P$6</f>
        <v>99.39</v>
      </c>
      <c r="Q10" s="54"/>
      <c r="R10" s="54"/>
      <c r="S10" s="54"/>
      <c r="T10" s="54"/>
      <c r="U10" s="54"/>
      <c r="V10" s="54"/>
      <c r="W10" s="65">
        <f>データ!$Q$6</f>
        <v>2235</v>
      </c>
      <c r="X10" s="65"/>
      <c r="Y10" s="65"/>
      <c r="Z10" s="65"/>
      <c r="AA10" s="65"/>
      <c r="AB10" s="65"/>
      <c r="AC10" s="65"/>
      <c r="AD10" s="2"/>
      <c r="AE10" s="2"/>
      <c r="AF10" s="2"/>
      <c r="AG10" s="2"/>
      <c r="AH10" s="2"/>
      <c r="AI10" s="2"/>
      <c r="AJ10" s="2"/>
      <c r="AK10" s="2"/>
      <c r="AL10" s="65">
        <f>データ!$U$6</f>
        <v>177872</v>
      </c>
      <c r="AM10" s="65"/>
      <c r="AN10" s="65"/>
      <c r="AO10" s="65"/>
      <c r="AP10" s="65"/>
      <c r="AQ10" s="65"/>
      <c r="AR10" s="65"/>
      <c r="AS10" s="65"/>
      <c r="AT10" s="36">
        <f>データ!$V$6</f>
        <v>165.73</v>
      </c>
      <c r="AU10" s="37"/>
      <c r="AV10" s="37"/>
      <c r="AW10" s="37"/>
      <c r="AX10" s="37"/>
      <c r="AY10" s="37"/>
      <c r="AZ10" s="37"/>
      <c r="BA10" s="37"/>
      <c r="BB10" s="54">
        <f>データ!$W$6</f>
        <v>1073.26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S+lRs+k1FUAbuJfunTVgCRKT68sqdgoIxTtPkKZ19Jd04hHbTnbNwoLGKhaVi4fXhdK+h6SQf7lsxcvgrD/rg==" saltValue="IYT5VcYgzYMxXqNTd148f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312029</v>
      </c>
      <c r="D6" s="20">
        <f t="shared" si="3"/>
        <v>46</v>
      </c>
      <c r="E6" s="20">
        <f t="shared" si="3"/>
        <v>1</v>
      </c>
      <c r="F6" s="20">
        <f t="shared" si="3"/>
        <v>0</v>
      </c>
      <c r="G6" s="20">
        <f t="shared" si="3"/>
        <v>1</v>
      </c>
      <c r="H6" s="20" t="str">
        <f t="shared" si="3"/>
        <v>鳥取県　米子市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64.86</v>
      </c>
      <c r="P6" s="21">
        <f t="shared" si="3"/>
        <v>99.39</v>
      </c>
      <c r="Q6" s="21">
        <f t="shared" si="3"/>
        <v>2235</v>
      </c>
      <c r="R6" s="21">
        <f t="shared" si="3"/>
        <v>144056</v>
      </c>
      <c r="S6" s="21">
        <f t="shared" si="3"/>
        <v>132.41999999999999</v>
      </c>
      <c r="T6" s="21">
        <f t="shared" si="3"/>
        <v>1087.8699999999999</v>
      </c>
      <c r="U6" s="21">
        <f t="shared" si="3"/>
        <v>177872</v>
      </c>
      <c r="V6" s="21">
        <f t="shared" si="3"/>
        <v>165.73</v>
      </c>
      <c r="W6" s="21">
        <f t="shared" si="3"/>
        <v>1073.26</v>
      </c>
      <c r="X6" s="22">
        <f>IF(X7="",NA(),X7)</f>
        <v>113.14</v>
      </c>
      <c r="Y6" s="22">
        <f t="shared" ref="Y6:AG6" si="4">IF(Y7="",NA(),Y7)</f>
        <v>115.13</v>
      </c>
      <c r="Z6" s="22">
        <f t="shared" si="4"/>
        <v>111.79</v>
      </c>
      <c r="AA6" s="22">
        <f t="shared" si="4"/>
        <v>113.44</v>
      </c>
      <c r="AB6" s="22">
        <f t="shared" si="4"/>
        <v>111.16</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306.14999999999998</v>
      </c>
      <c r="AU6" s="22">
        <f t="shared" ref="AU6:BC6" si="6">IF(AU7="",NA(),AU7)</f>
        <v>413.52</v>
      </c>
      <c r="AV6" s="22">
        <f t="shared" si="6"/>
        <v>426.59</v>
      </c>
      <c r="AW6" s="22">
        <f t="shared" si="6"/>
        <v>351.68</v>
      </c>
      <c r="AX6" s="22">
        <f t="shared" si="6"/>
        <v>296.66000000000003</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459.99</v>
      </c>
      <c r="BF6" s="22">
        <f t="shared" ref="BF6:BN6" si="7">IF(BF7="",NA(),BF7)</f>
        <v>465.86</v>
      </c>
      <c r="BG6" s="22">
        <f t="shared" si="7"/>
        <v>466.93</v>
      </c>
      <c r="BH6" s="22">
        <f t="shared" si="7"/>
        <v>467.34</v>
      </c>
      <c r="BI6" s="22">
        <f t="shared" si="7"/>
        <v>451.58</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108.35</v>
      </c>
      <c r="BQ6" s="22">
        <f t="shared" ref="BQ6:BY6" si="8">IF(BQ7="",NA(),BQ7)</f>
        <v>110.57</v>
      </c>
      <c r="BR6" s="22">
        <f t="shared" si="8"/>
        <v>106.74</v>
      </c>
      <c r="BS6" s="22">
        <f t="shared" si="8"/>
        <v>108.23</v>
      </c>
      <c r="BT6" s="22">
        <f t="shared" si="8"/>
        <v>105.45</v>
      </c>
      <c r="BU6" s="22">
        <f t="shared" si="8"/>
        <v>103.75</v>
      </c>
      <c r="BV6" s="22">
        <f t="shared" si="8"/>
        <v>105.3</v>
      </c>
      <c r="BW6" s="22">
        <f t="shared" si="8"/>
        <v>99.41</v>
      </c>
      <c r="BX6" s="22">
        <f t="shared" si="8"/>
        <v>101.11</v>
      </c>
      <c r="BY6" s="22">
        <f t="shared" si="8"/>
        <v>102.03</v>
      </c>
      <c r="BZ6" s="21" t="str">
        <f>IF(BZ7="","",IF(BZ7="-","【-】","【"&amp;SUBSTITUTE(TEXT(BZ7,"#,##0.00"),"-","△")&amp;"】"))</f>
        <v>【97.59】</v>
      </c>
      <c r="CA6" s="22">
        <f>IF(CA7="",NA(),CA7)</f>
        <v>124.56</v>
      </c>
      <c r="CB6" s="22">
        <f t="shared" ref="CB6:CJ6" si="9">IF(CB7="",NA(),CB7)</f>
        <v>123.33</v>
      </c>
      <c r="CC6" s="22">
        <f t="shared" si="9"/>
        <v>127.76</v>
      </c>
      <c r="CD6" s="22">
        <f t="shared" si="9"/>
        <v>126.61</v>
      </c>
      <c r="CE6" s="22">
        <f t="shared" si="9"/>
        <v>130.47</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64.180000000000007</v>
      </c>
      <c r="CM6" s="22">
        <f t="shared" ref="CM6:CU6" si="10">IF(CM7="",NA(),CM7)</f>
        <v>63.03</v>
      </c>
      <c r="CN6" s="22">
        <f t="shared" si="10"/>
        <v>66.78</v>
      </c>
      <c r="CO6" s="22">
        <f t="shared" si="10"/>
        <v>65.400000000000006</v>
      </c>
      <c r="CP6" s="22">
        <f t="shared" si="10"/>
        <v>64.25</v>
      </c>
      <c r="CQ6" s="22">
        <f t="shared" si="10"/>
        <v>63.12</v>
      </c>
      <c r="CR6" s="22">
        <f t="shared" si="10"/>
        <v>62.57</v>
      </c>
      <c r="CS6" s="22">
        <f t="shared" si="10"/>
        <v>61.56</v>
      </c>
      <c r="CT6" s="22">
        <f t="shared" si="10"/>
        <v>60.84</v>
      </c>
      <c r="CU6" s="22">
        <f t="shared" si="10"/>
        <v>60.8</v>
      </c>
      <c r="CV6" s="21" t="str">
        <f>IF(CV7="","",IF(CV7="-","【-】","【"&amp;SUBSTITUTE(TEXT(CV7,"#,##0.00"),"-","△")&amp;"】"))</f>
        <v>【60.21】</v>
      </c>
      <c r="CW6" s="22">
        <f>IF(CW7="",NA(),CW7)</f>
        <v>91.06</v>
      </c>
      <c r="CX6" s="22">
        <f t="shared" ref="CX6:DF6" si="11">IF(CX7="",NA(),CX7)</f>
        <v>91.08</v>
      </c>
      <c r="CY6" s="22">
        <f t="shared" si="11"/>
        <v>90.7</v>
      </c>
      <c r="CZ6" s="22">
        <f t="shared" si="11"/>
        <v>90.97</v>
      </c>
      <c r="DA6" s="22">
        <f t="shared" si="11"/>
        <v>91.25</v>
      </c>
      <c r="DB6" s="22">
        <f t="shared" si="11"/>
        <v>90.09</v>
      </c>
      <c r="DC6" s="22">
        <f t="shared" si="11"/>
        <v>90.21</v>
      </c>
      <c r="DD6" s="22">
        <f t="shared" si="11"/>
        <v>90.11</v>
      </c>
      <c r="DE6" s="22">
        <f t="shared" si="11"/>
        <v>89.73</v>
      </c>
      <c r="DF6" s="22">
        <f t="shared" si="11"/>
        <v>89.86</v>
      </c>
      <c r="DG6" s="21" t="str">
        <f>IF(DG7="","",IF(DG7="-","【-】","【"&amp;SUBSTITUTE(TEXT(DG7,"#,##0.00"),"-","△")&amp;"】"))</f>
        <v>【89.21】</v>
      </c>
      <c r="DH6" s="22">
        <f>IF(DH7="",NA(),DH7)</f>
        <v>46.07</v>
      </c>
      <c r="DI6" s="22">
        <f t="shared" ref="DI6:DQ6" si="12">IF(DI7="",NA(),DI7)</f>
        <v>46.75</v>
      </c>
      <c r="DJ6" s="22">
        <f t="shared" si="12"/>
        <v>48</v>
      </c>
      <c r="DK6" s="22">
        <f t="shared" si="12"/>
        <v>49.02</v>
      </c>
      <c r="DL6" s="22">
        <f t="shared" si="12"/>
        <v>49.07</v>
      </c>
      <c r="DM6" s="22">
        <f t="shared" si="12"/>
        <v>50.31</v>
      </c>
      <c r="DN6" s="22">
        <f t="shared" si="12"/>
        <v>50.74</v>
      </c>
      <c r="DO6" s="22">
        <f t="shared" si="12"/>
        <v>51.49</v>
      </c>
      <c r="DP6" s="22">
        <f t="shared" si="12"/>
        <v>51.94</v>
      </c>
      <c r="DQ6" s="22">
        <f t="shared" si="12"/>
        <v>52.46</v>
      </c>
      <c r="DR6" s="21" t="str">
        <f>IF(DR7="","",IF(DR7="-","【-】","【"&amp;SUBSTITUTE(TEXT(DR7,"#,##0.00"),"-","△")&amp;"】"))</f>
        <v>【52.41】</v>
      </c>
      <c r="DS6" s="22">
        <f>IF(DS7="",NA(),DS7)</f>
        <v>13.66</v>
      </c>
      <c r="DT6" s="22">
        <f t="shared" ref="DT6:EB6" si="13">IF(DT7="",NA(),DT7)</f>
        <v>14.75</v>
      </c>
      <c r="DU6" s="22">
        <f t="shared" si="13"/>
        <v>16.29</v>
      </c>
      <c r="DV6" s="22">
        <f t="shared" si="13"/>
        <v>17.5</v>
      </c>
      <c r="DW6" s="22">
        <f t="shared" si="13"/>
        <v>20.47</v>
      </c>
      <c r="DX6" s="22">
        <f t="shared" si="13"/>
        <v>21.34</v>
      </c>
      <c r="DY6" s="22">
        <f t="shared" si="13"/>
        <v>23.27</v>
      </c>
      <c r="DZ6" s="22">
        <f t="shared" si="13"/>
        <v>25.18</v>
      </c>
      <c r="EA6" s="22">
        <f t="shared" si="13"/>
        <v>26.52</v>
      </c>
      <c r="EB6" s="22">
        <f t="shared" si="13"/>
        <v>28.4</v>
      </c>
      <c r="EC6" s="21" t="str">
        <f>IF(EC7="","",IF(EC7="-","【-】","【"&amp;SUBSTITUTE(TEXT(EC7,"#,##0.00"),"-","△")&amp;"】"))</f>
        <v>【26.78】</v>
      </c>
      <c r="ED6" s="22">
        <f>IF(ED7="",NA(),ED7)</f>
        <v>0.83</v>
      </c>
      <c r="EE6" s="22">
        <f t="shared" ref="EE6:EM6" si="14">IF(EE7="",NA(),EE7)</f>
        <v>0.83</v>
      </c>
      <c r="EF6" s="22">
        <f t="shared" si="14"/>
        <v>0.78</v>
      </c>
      <c r="EG6" s="22">
        <f t="shared" si="14"/>
        <v>0.78</v>
      </c>
      <c r="EH6" s="22">
        <f t="shared" si="14"/>
        <v>0.92</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312029</v>
      </c>
      <c r="D7" s="24">
        <v>46</v>
      </c>
      <c r="E7" s="24">
        <v>1</v>
      </c>
      <c r="F7" s="24">
        <v>0</v>
      </c>
      <c r="G7" s="24">
        <v>1</v>
      </c>
      <c r="H7" s="24" t="s">
        <v>93</v>
      </c>
      <c r="I7" s="24" t="s">
        <v>94</v>
      </c>
      <c r="J7" s="24" t="s">
        <v>95</v>
      </c>
      <c r="K7" s="24" t="s">
        <v>96</v>
      </c>
      <c r="L7" s="24" t="s">
        <v>97</v>
      </c>
      <c r="M7" s="24" t="s">
        <v>98</v>
      </c>
      <c r="N7" s="25" t="s">
        <v>99</v>
      </c>
      <c r="O7" s="25">
        <v>64.86</v>
      </c>
      <c r="P7" s="25">
        <v>99.39</v>
      </c>
      <c r="Q7" s="25">
        <v>2235</v>
      </c>
      <c r="R7" s="25">
        <v>144056</v>
      </c>
      <c r="S7" s="25">
        <v>132.41999999999999</v>
      </c>
      <c r="T7" s="25">
        <v>1087.8699999999999</v>
      </c>
      <c r="U7" s="25">
        <v>177872</v>
      </c>
      <c r="V7" s="25">
        <v>165.73</v>
      </c>
      <c r="W7" s="25">
        <v>1073.26</v>
      </c>
      <c r="X7" s="25">
        <v>113.14</v>
      </c>
      <c r="Y7" s="25">
        <v>115.13</v>
      </c>
      <c r="Z7" s="25">
        <v>111.79</v>
      </c>
      <c r="AA7" s="25">
        <v>113.44</v>
      </c>
      <c r="AB7" s="25">
        <v>111.16</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306.14999999999998</v>
      </c>
      <c r="AU7" s="25">
        <v>413.52</v>
      </c>
      <c r="AV7" s="25">
        <v>426.59</v>
      </c>
      <c r="AW7" s="25">
        <v>351.68</v>
      </c>
      <c r="AX7" s="25">
        <v>296.66000000000003</v>
      </c>
      <c r="AY7" s="25">
        <v>306.08</v>
      </c>
      <c r="AZ7" s="25">
        <v>306.14999999999998</v>
      </c>
      <c r="BA7" s="25">
        <v>297.54000000000002</v>
      </c>
      <c r="BB7" s="25">
        <v>289.44</v>
      </c>
      <c r="BC7" s="25">
        <v>282.19</v>
      </c>
      <c r="BD7" s="25">
        <v>239.69</v>
      </c>
      <c r="BE7" s="25">
        <v>459.99</v>
      </c>
      <c r="BF7" s="25">
        <v>465.86</v>
      </c>
      <c r="BG7" s="25">
        <v>466.93</v>
      </c>
      <c r="BH7" s="25">
        <v>467.34</v>
      </c>
      <c r="BI7" s="25">
        <v>451.58</v>
      </c>
      <c r="BJ7" s="25">
        <v>294.66000000000003</v>
      </c>
      <c r="BK7" s="25">
        <v>285.27</v>
      </c>
      <c r="BL7" s="25">
        <v>294.73</v>
      </c>
      <c r="BM7" s="25">
        <v>301.23</v>
      </c>
      <c r="BN7" s="25">
        <v>300.33</v>
      </c>
      <c r="BO7" s="25">
        <v>264.86</v>
      </c>
      <c r="BP7" s="25">
        <v>108.35</v>
      </c>
      <c r="BQ7" s="25">
        <v>110.57</v>
      </c>
      <c r="BR7" s="25">
        <v>106.74</v>
      </c>
      <c r="BS7" s="25">
        <v>108.23</v>
      </c>
      <c r="BT7" s="25">
        <v>105.45</v>
      </c>
      <c r="BU7" s="25">
        <v>103.75</v>
      </c>
      <c r="BV7" s="25">
        <v>105.3</v>
      </c>
      <c r="BW7" s="25">
        <v>99.41</v>
      </c>
      <c r="BX7" s="25">
        <v>101.11</v>
      </c>
      <c r="BY7" s="25">
        <v>102.03</v>
      </c>
      <c r="BZ7" s="25">
        <v>97.59</v>
      </c>
      <c r="CA7" s="25">
        <v>124.56</v>
      </c>
      <c r="CB7" s="25">
        <v>123.33</v>
      </c>
      <c r="CC7" s="25">
        <v>127.76</v>
      </c>
      <c r="CD7" s="25">
        <v>126.61</v>
      </c>
      <c r="CE7" s="25">
        <v>130.47</v>
      </c>
      <c r="CF7" s="25">
        <v>159.93</v>
      </c>
      <c r="CG7" s="25">
        <v>162.77000000000001</v>
      </c>
      <c r="CH7" s="25">
        <v>170.87</v>
      </c>
      <c r="CI7" s="25">
        <v>171.09</v>
      </c>
      <c r="CJ7" s="25">
        <v>173.56</v>
      </c>
      <c r="CK7" s="25">
        <v>181.66</v>
      </c>
      <c r="CL7" s="25">
        <v>64.180000000000007</v>
      </c>
      <c r="CM7" s="25">
        <v>63.03</v>
      </c>
      <c r="CN7" s="25">
        <v>66.78</v>
      </c>
      <c r="CO7" s="25">
        <v>65.400000000000006</v>
      </c>
      <c r="CP7" s="25">
        <v>64.25</v>
      </c>
      <c r="CQ7" s="25">
        <v>63.12</v>
      </c>
      <c r="CR7" s="25">
        <v>62.57</v>
      </c>
      <c r="CS7" s="25">
        <v>61.56</v>
      </c>
      <c r="CT7" s="25">
        <v>60.84</v>
      </c>
      <c r="CU7" s="25">
        <v>60.8</v>
      </c>
      <c r="CV7" s="25">
        <v>60.21</v>
      </c>
      <c r="CW7" s="25">
        <v>91.06</v>
      </c>
      <c r="CX7" s="25">
        <v>91.08</v>
      </c>
      <c r="CY7" s="25">
        <v>90.7</v>
      </c>
      <c r="CZ7" s="25">
        <v>90.97</v>
      </c>
      <c r="DA7" s="25">
        <v>91.25</v>
      </c>
      <c r="DB7" s="25">
        <v>90.09</v>
      </c>
      <c r="DC7" s="25">
        <v>90.21</v>
      </c>
      <c r="DD7" s="25">
        <v>90.11</v>
      </c>
      <c r="DE7" s="25">
        <v>89.73</v>
      </c>
      <c r="DF7" s="25">
        <v>89.86</v>
      </c>
      <c r="DG7" s="25">
        <v>89.21</v>
      </c>
      <c r="DH7" s="25">
        <v>46.07</v>
      </c>
      <c r="DI7" s="25">
        <v>46.75</v>
      </c>
      <c r="DJ7" s="25">
        <v>48</v>
      </c>
      <c r="DK7" s="25">
        <v>49.02</v>
      </c>
      <c r="DL7" s="25">
        <v>49.07</v>
      </c>
      <c r="DM7" s="25">
        <v>50.31</v>
      </c>
      <c r="DN7" s="25">
        <v>50.74</v>
      </c>
      <c r="DO7" s="25">
        <v>51.49</v>
      </c>
      <c r="DP7" s="25">
        <v>51.94</v>
      </c>
      <c r="DQ7" s="25">
        <v>52.46</v>
      </c>
      <c r="DR7" s="25">
        <v>52.41</v>
      </c>
      <c r="DS7" s="25">
        <v>13.66</v>
      </c>
      <c r="DT7" s="25">
        <v>14.75</v>
      </c>
      <c r="DU7" s="25">
        <v>16.29</v>
      </c>
      <c r="DV7" s="25">
        <v>17.5</v>
      </c>
      <c r="DW7" s="25">
        <v>20.47</v>
      </c>
      <c r="DX7" s="25">
        <v>21.34</v>
      </c>
      <c r="DY7" s="25">
        <v>23.27</v>
      </c>
      <c r="DZ7" s="25">
        <v>25.18</v>
      </c>
      <c r="EA7" s="25">
        <v>26.52</v>
      </c>
      <c r="EB7" s="25">
        <v>28.4</v>
      </c>
      <c r="EC7" s="25">
        <v>26.78</v>
      </c>
      <c r="ED7" s="25">
        <v>0.83</v>
      </c>
      <c r="EE7" s="25">
        <v>0.83</v>
      </c>
      <c r="EF7" s="25">
        <v>0.78</v>
      </c>
      <c r="EG7" s="25">
        <v>0.78</v>
      </c>
      <c r="EH7" s="25">
        <v>0.92</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健一</cp:lastModifiedBy>
  <cp:lastPrinted>2026-01-21T00:27:59Z</cp:lastPrinted>
  <dcterms:created xsi:type="dcterms:W3CDTF">2025-12-12T09:21:02Z</dcterms:created>
  <dcterms:modified xsi:type="dcterms:W3CDTF">2026-01-21T00:32:34Z</dcterms:modified>
  <cp:category/>
</cp:coreProperties>
</file>