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Hk+W5SUw/m9mXvdT1MMnzCFJjcS4LIlYJiVw9tlNtNjdoMYSmrsCTewxiyb3slhGWUxu+P+bmpwKfXv5fIbpg==" workbookSaltValue="TlqK7KSk7G+mtvmkT0opZ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<sst xmlns="http://schemas.openxmlformats.org/spreadsheetml/2006/main" xmlns:r="http://schemas.openxmlformats.org/officeDocument/2006/relationships" count="114" uniqueCount="114">
  <si>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</si>
  <si>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</si>
  <si>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</si>
  <si>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</si>
  <si>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</si>
  <si>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</si>
  <si>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</si>
  <si>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</si>
  <si>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</si>
  <si>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</si>
  <si>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</si>
  <si>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</si>
  <si>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</si>
  <si>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</si>
  <si>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</si>
  <si>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</si>
  <si>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</si>
  <si>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</si>
  <si>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</si>
  <si>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</si>
  <si>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</si>
  <si>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</si>
  <si>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</si>
  <si>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</si>
  <si>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</si>
  <si>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</si>
  <si>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</si>
  <si>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鳥取県　米子市</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</si>
  <si>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</si>
  <si>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</si>
  <si>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</si>
  <si>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</si>
  <si>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</si>
  <si>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</si>
  <si>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</si>
  <si>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</si>
  <si>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</si>
  <si>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</si>
  <si>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</si>
  <si>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</si>
  <si>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</si>
  <si>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</si>
  <si>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</si>
  <si>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</si>
  <si>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</si>
  <si>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</si>
  <si>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</si>
  <si>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</si>
  <si>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</si>
  <si>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</si>
  <si>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</si>
  <si>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</si>
  <si>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</si>
  <si>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</si>
  <si>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</si>
  <si>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</si>
  <si>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</si>
  <si>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</si>
  <si>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</si>
  <si>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</si>
  <si>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</si>
  <si>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</si>
  <si>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</si>
  <si>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</si>
  <si>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</si>
  <si>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</si>
  <si>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</si>
  <si>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</si>
  <si>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</si>
  <si>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</si>
  <si>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</si>
  <si>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</si>
  <si>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</si>
  <si>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</si>
  <si>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</si>
  <si>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</si>
  <si>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</si>
  <si>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</si>
  <si>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</si>
  <si>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</si>
  <si>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</si>
  <si>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</si>
  <si>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</si>
  <si>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</si>
  <si>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</si>
  <si>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</si>
  <si>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</si>
  <si>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</si>
  <si>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</si>
  <si>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</si>
  <si>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</si>
  <si>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</si>
  <si>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</si>
  <si>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</si>
  <si>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</si>
  <si>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</si>
  <si>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r>
      <t>○農業集落排水事業は、公共下水道に比べて事業規模が小さく、事業の性格上独立採算によることが困難な事業である。令和5年度以降は一般会計からの繰入金の見直しをしたほか、赤字の一部を補てんしていた基準外繰入金を廃止したため、経常収支比率が大幅に悪化し、100％を下回っている。令和6年度は累積欠損金が発生しており、経営改善を図っていく必要がある。</t>
    </r>
    <r>
      <rPr>
        <sz val="11"/>
        <color auto="1"/>
        <rFont val="ＭＳ ゴシック"/>
      </rPr>
      <t xml:space="preserve">
○使用料収入等に対し企業債償還等支出が多いため、流動比率は全国平均及び類似団体平均を大幅に下回っており、不足する現金を同一の会計を構成する公共下水道事業に依存している。
○汚水資本費が全額汚水公費負担額（分流式下水道等に要する経費）となるため、企業債残高対事業規模比率は0％となっている。
○汚水処理原価は全国平均及び類似団体平均を下回っており、経費回収率は他団体を上回っているものの、使用料収入だけで汚水処理費を賄うことは難しい状況にあり、財政基盤は脆弱である。
○施設利用率は他団体平均を下回っており、利用率向上に向けて一層の普及促進活動を行うほか、施設の機能集約など適正な規模での施設の在り方を検討する必要がある。
○水洗化率は年々上昇しているものの、処理区域内人口が減少していることや、下水道法10条に定める接続義務が課されないこと等から、収入増が見込みにくい状況にある。</t>
    </r>
    <rPh sb="59" eb="61">
      <t>イコウ</t>
    </rPh>
    <rPh sb="62" eb="72">
      <t>イッパンカイケイカ</t>
    </rPh>
    <rPh sb="73" eb="75">
      <t>ミナオ</t>
    </rPh>
    <rPh sb="82" eb="84">
      <t>アカジ</t>
    </rPh>
    <rPh sb="85" eb="88">
      <t>イチブ</t>
    </rPh>
    <rPh sb="88" eb="89">
      <t>ホ</t>
    </rPh>
    <rPh sb="95" eb="101">
      <t>キジュンガ</t>
    </rPh>
    <rPh sb="102" eb="104">
      <t>ハイシ</t>
    </rPh>
    <rPh sb="135" eb="137">
      <t>レイワ</t>
    </rPh>
    <rPh sb="138" eb="140">
      <t>ネンド</t>
    </rPh>
    <rPh sb="141" eb="146">
      <t>ルイセキケ</t>
    </rPh>
    <rPh sb="147" eb="149">
      <t>ハッセイ</t>
    </rPh>
    <rPh sb="154" eb="159">
      <t>ケイエイカ</t>
    </rPh>
    <rPh sb="159" eb="160">
      <t>ハカ</t>
    </rPh>
    <rPh sb="164" eb="166">
      <t>ヒツヨウ</t>
    </rPh>
    <rPh sb="417" eb="418">
      <t>シタ</t>
    </rPh>
    <rPh sb="418" eb="419">
      <t>カイ</t>
    </rPh>
    <rPh sb="448" eb="450">
      <t>シセツ</t>
    </rPh>
    <rPh sb="451" eb="457">
      <t>キノウシュウ</t>
    </rPh>
    <rPh sb="457" eb="459">
      <t>テキセイ</t>
    </rPh>
    <rPh sb="460" eb="462">
      <t>キボ</t>
    </rPh>
    <rPh sb="464" eb="466">
      <t>シセツ</t>
    </rPh>
    <rPh sb="467" eb="468">
      <t>ア</t>
    </rPh>
    <rPh sb="469" eb="471">
      <t>カ</t>
    </rPh>
    <rPh sb="471" eb="473">
      <t>ケントウ</t>
    </rPh>
    <phoneticPr fontId="1"/>
  </si>
  <si>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</si>
  <si>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</si>
  <si>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</si>
  <si>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</si>
  <si>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</si>
  <si>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</si>
  <si>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</si>
  <si>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</si>
  <si>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</si>
  <si>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</si>
  <si>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</si>
  <si>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</si>
  <si>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</si>
  <si>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</si>
  <si>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</si>
  <si>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○有形固定資産減価償却率は平成30年度に地方公営企業法を適用してから7</t>
    </r>
    <r>
      <rPr>
        <sz val="11"/>
        <color auto="1"/>
        <rFont val="ＭＳ ゴシック"/>
      </rPr>
      <t>年しか経過していないため、全国平均及び類似団体平均を下回っている。また、当市の農業集落排水事業は供用開始後約30年経過したところであり、処理施設及び管渠は、日常的な維持管理・補修を中心に実施しており、大規模な改築・更新等は実施していない。
〇今後は、将来発生する更新需要に対応するため、長期的な更新計画を策定し、適正な維持管理及び施設の延命化に努める必要がある。また、効率的な施設運営のため、今後の人口減少の進展を考慮し、公共下水道への編入を含めた処理施設の統廃合を行っていく必要がある。</t>
    </r>
    <rPh sb="253" eb="255">
      <t>ヘンニュウ</t>
    </rPh>
    <rPh sb="264" eb="267">
      <t>トウハイゴウ</t>
    </rPh>
    <rPh sb="268" eb="269">
      <t>オコナ</t>
    </rPh>
    <phoneticPr fontId="1"/>
  </si>
  <si>
    <r>
      <t>　農業集落排水事業の処理施設等は標準耐用年数に達していないものの、将来的に更新改築時期が集中し、多額の財政負担が見込まれるが、公共下水道と同一サービス同一料金としているため、独立採算による経営が困難な状況である。
　今後の取組としては、普及促進活動等の強化により一層の収入確保に努めるほか、効率的な運転管理等により維持管理経費の節減に努める。また、将来を見据えた長期的な更新計画を策定し、適正な維持管理・延命化を図るとともに、</t>
    </r>
    <r>
      <rPr>
        <sz val="11"/>
        <color auto="1"/>
        <rFont val="ＭＳ ゴシック"/>
      </rPr>
      <t>公共下水道への編入など、施設の統廃合を進め、効率的な施設運営を目指す。
　また、財務諸表による現状把握と今後の投資・財政見通しを検証し、収入と投資のバランス及び私費と公費の適正な負担区分を考慮しながら事業の安定的かつ持続的な運営を目指す。</t>
    </r>
    <rPh sb="213" eb="220">
      <t>コウキョウゲ</t>
    </rPh>
    <rPh sb="220" eb="222">
      <t>ヘンニュウ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</si>
</sst>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3.e-002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49.98</c:v>
                </c:pt>
                <c:pt idx="1">
                  <c:v>49.61</c:v>
                </c:pt>
                <c:pt idx="2">
                  <c:v>47.52</c:v>
                </c:pt>
                <c:pt idx="3">
                  <c:v>47.91</c:v>
                </c:pt>
                <c:pt idx="4">
                  <c:v>47.97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46.25</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87.34</c:v>
                </c:pt>
                <c:pt idx="1">
                  <c:v>87.71</c:v>
                </c:pt>
                <c:pt idx="2">
                  <c:v>88.17</c:v>
                </c:pt>
                <c:pt idx="3">
                  <c:v>88.65</c:v>
                </c:pt>
                <c:pt idx="4">
                  <c:v>88.99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83.96</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115.81</c:v>
                </c:pt>
                <c:pt idx="1">
                  <c:v>111.97</c:v>
                </c:pt>
                <c:pt idx="2">
                  <c:v>101.68</c:v>
                </c:pt>
                <c:pt idx="3">
                  <c:v>88.94</c:v>
                </c:pt>
                <c:pt idx="4">
                  <c:v>90.38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106.35</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10.11</c:v>
                </c:pt>
                <c:pt idx="1">
                  <c:v>13.22</c:v>
                </c:pt>
                <c:pt idx="2">
                  <c:v>16.3</c:v>
                </c:pt>
                <c:pt idx="3">
                  <c:v>19.3</c:v>
                </c:pt>
                <c:pt idx="4">
                  <c:v>22.2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25.46</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quot;-&quot;">
                  <c:v>0.19</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4.62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129.88999999999999</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0.98</c:v>
                </c:pt>
                <c:pt idx="1">
                  <c:v>8.5399999999999991</c:v>
                </c:pt>
                <c:pt idx="2">
                  <c:v>2.0499999999999998</c:v>
                </c:pt>
                <c:pt idx="3">
                  <c:v>2.98</c:v>
                </c:pt>
                <c:pt idx="4">
                  <c:v>3.07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44.04</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839.21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96.08</c:v>
                </c:pt>
                <c:pt idx="1">
                  <c:v>97.88</c:v>
                </c:pt>
                <c:pt idx="2">
                  <c:v>85.04</c:v>
                </c:pt>
                <c:pt idx="3">
                  <c:v>85.68</c:v>
                </c:pt>
                <c:pt idx="4">
                  <c:v>84.11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52.05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163.55000000000001</c:v>
                </c:pt>
                <c:pt idx="1">
                  <c:v>169.98</c:v>
                </c:pt>
                <c:pt idx="2">
                  <c:v>210.68</c:v>
                </c:pt>
                <c:pt idx="3">
                  <c:v>208.93</c:v>
                </c:pt>
                <c:pt idx="4">
                  <c:v>213.55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301.86</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31" zoomScale="80" zoomScaleNormal="80" workbookViewId="0">
      <selection activeCell="AX36" sqref="AX3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米子市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144056</v>
      </c>
      <c r="AM8" s="21"/>
      <c r="AN8" s="21"/>
      <c r="AO8" s="21"/>
      <c r="AP8" s="21"/>
      <c r="AQ8" s="21"/>
      <c r="AR8" s="21"/>
      <c r="AS8" s="21"/>
      <c r="AT8" s="7">
        <f>データ!T6</f>
        <v>132.41999999999999</v>
      </c>
      <c r="AU8" s="7"/>
      <c r="AV8" s="7"/>
      <c r="AW8" s="7"/>
      <c r="AX8" s="7"/>
      <c r="AY8" s="7"/>
      <c r="AZ8" s="7"/>
      <c r="BA8" s="7"/>
      <c r="BB8" s="7">
        <f>データ!U6</f>
        <v>1087.8699999999999</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28</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51.21</v>
      </c>
      <c r="J10" s="7"/>
      <c r="K10" s="7"/>
      <c r="L10" s="7"/>
      <c r="M10" s="7"/>
      <c r="N10" s="7"/>
      <c r="O10" s="7"/>
      <c r="P10" s="7">
        <f>データ!P6</f>
        <v>9.4700000000000006</v>
      </c>
      <c r="Q10" s="7"/>
      <c r="R10" s="7"/>
      <c r="S10" s="7"/>
      <c r="T10" s="7"/>
      <c r="U10" s="7"/>
      <c r="V10" s="7"/>
      <c r="W10" s="7">
        <f>データ!Q6</f>
        <v>93.8</v>
      </c>
      <c r="X10" s="7"/>
      <c r="Y10" s="7"/>
      <c r="Z10" s="7"/>
      <c r="AA10" s="7"/>
      <c r="AB10" s="7"/>
      <c r="AC10" s="7"/>
      <c r="AD10" s="21">
        <f>データ!R6</f>
        <v>3429</v>
      </c>
      <c r="AE10" s="21"/>
      <c r="AF10" s="21"/>
      <c r="AG10" s="21"/>
      <c r="AH10" s="21"/>
      <c r="AI10" s="21"/>
      <c r="AJ10" s="21"/>
      <c r="AK10" s="2"/>
      <c r="AL10" s="21">
        <f>データ!V6</f>
        <v>13566</v>
      </c>
      <c r="AM10" s="21"/>
      <c r="AN10" s="21"/>
      <c r="AO10" s="21"/>
      <c r="AP10" s="21"/>
      <c r="AQ10" s="21"/>
      <c r="AR10" s="21"/>
      <c r="AS10" s="21"/>
      <c r="AT10" s="7">
        <f>データ!W6</f>
        <v>11.7</v>
      </c>
      <c r="AU10" s="7"/>
      <c r="AV10" s="7"/>
      <c r="AW10" s="7"/>
      <c r="AX10" s="7"/>
      <c r="AY10" s="7"/>
      <c r="AZ10" s="7"/>
      <c r="BA10" s="7"/>
      <c r="BB10" s="7">
        <f>データ!X6</f>
        <v>1159.49</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96</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4gTegHV126ypWonlWMuGeN0CiYwKQqymFKArGP/HO/49jKx6928JdeRp34vd8joFrxyb5LwubinbK4B6T9O5A==" saltValue="5tOLLzXhWSsnPu9YCO0WI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34</v>
      </c>
      <c r="C3" s="58" t="s">
        <v>60</v>
      </c>
      <c r="D3" s="58" t="s">
        <v>40</v>
      </c>
      <c r="E3" s="58" t="s">
        <v>6</v>
      </c>
      <c r="F3" s="58" t="s">
        <v>5</v>
      </c>
      <c r="G3" s="58" t="s">
        <v>25</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312029</v>
      </c>
      <c r="D6" s="61">
        <f t="shared" si="1"/>
        <v>46</v>
      </c>
      <c r="E6" s="61">
        <f t="shared" si="1"/>
        <v>17</v>
      </c>
      <c r="F6" s="61">
        <f t="shared" si="1"/>
        <v>5</v>
      </c>
      <c r="G6" s="61">
        <f t="shared" si="1"/>
        <v>0</v>
      </c>
      <c r="H6" s="61" t="str">
        <f t="shared" si="1"/>
        <v>鳥取県　米子市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51.21</v>
      </c>
      <c r="P6" s="69">
        <f t="shared" si="1"/>
        <v>9.4700000000000006</v>
      </c>
      <c r="Q6" s="69">
        <f t="shared" si="1"/>
        <v>93.8</v>
      </c>
      <c r="R6" s="69">
        <f t="shared" si="1"/>
        <v>3429</v>
      </c>
      <c r="S6" s="69">
        <f t="shared" si="1"/>
        <v>144056</v>
      </c>
      <c r="T6" s="69">
        <f t="shared" si="1"/>
        <v>132.41999999999999</v>
      </c>
      <c r="U6" s="69">
        <f t="shared" si="1"/>
        <v>1087.8699999999999</v>
      </c>
      <c r="V6" s="69">
        <f t="shared" si="1"/>
        <v>13566</v>
      </c>
      <c r="W6" s="69">
        <f t="shared" si="1"/>
        <v>11.7</v>
      </c>
      <c r="X6" s="69">
        <f t="shared" si="1"/>
        <v>1159.49</v>
      </c>
      <c r="Y6" s="77">
        <f t="shared" ref="Y6:AH6" si="2">IF(Y7="",NA(),Y7)</f>
        <v>115.81</v>
      </c>
      <c r="Z6" s="77">
        <f t="shared" si="2"/>
        <v>111.97</v>
      </c>
      <c r="AA6" s="77">
        <f t="shared" si="2"/>
        <v>101.68</v>
      </c>
      <c r="AB6" s="77">
        <f t="shared" si="2"/>
        <v>88.94</v>
      </c>
      <c r="AC6" s="77">
        <f t="shared" si="2"/>
        <v>90.38</v>
      </c>
      <c r="AD6" s="77">
        <f t="shared" si="2"/>
        <v>106.37</v>
      </c>
      <c r="AE6" s="77">
        <f t="shared" si="2"/>
        <v>106.07</v>
      </c>
      <c r="AF6" s="77">
        <f t="shared" si="2"/>
        <v>105.5</v>
      </c>
      <c r="AG6" s="77">
        <f t="shared" si="2"/>
        <v>106.35</v>
      </c>
      <c r="AH6" s="77">
        <f t="shared" si="2"/>
        <v>103.04</v>
      </c>
      <c r="AI6" s="69" t="str">
        <f>IF(AI7="","",IF(AI7="-","【-】","【"&amp;SUBSTITUTE(TEXT(AI7,"#,##0.00"),"-","△")&amp;"】"))</f>
        <v>【104.30】</v>
      </c>
      <c r="AJ6" s="69">
        <f t="shared" ref="AJ6:AS6" si="3">IF(AJ7="",NA(),AJ7)</f>
        <v>0</v>
      </c>
      <c r="AK6" s="69">
        <f t="shared" si="3"/>
        <v>0</v>
      </c>
      <c r="AL6" s="69">
        <f t="shared" si="3"/>
        <v>0</v>
      </c>
      <c r="AM6" s="69">
        <f t="shared" si="3"/>
        <v>0</v>
      </c>
      <c r="AN6" s="77">
        <f t="shared" si="3"/>
        <v>4.62</v>
      </c>
      <c r="AO6" s="77">
        <f t="shared" si="3"/>
        <v>139.02000000000001</v>
      </c>
      <c r="AP6" s="77">
        <f t="shared" si="3"/>
        <v>132.04</v>
      </c>
      <c r="AQ6" s="77">
        <f t="shared" si="3"/>
        <v>145.43</v>
      </c>
      <c r="AR6" s="77">
        <f t="shared" si="3"/>
        <v>129.88999999999999</v>
      </c>
      <c r="AS6" s="77">
        <f t="shared" si="3"/>
        <v>100.31</v>
      </c>
      <c r="AT6" s="69" t="str">
        <f>IF(AT7="","",IF(AT7="-","【-】","【"&amp;SUBSTITUTE(TEXT(AT7,"#,##0.00"),"-","△")&amp;"】"))</f>
        <v>【102.74】</v>
      </c>
      <c r="AU6" s="77">
        <f t="shared" ref="AU6:BD6" si="4">IF(AU7="",NA(),AU7)</f>
        <v>0.98</v>
      </c>
      <c r="AV6" s="77">
        <f t="shared" si="4"/>
        <v>8.5399999999999991</v>
      </c>
      <c r="AW6" s="77">
        <f t="shared" si="4"/>
        <v>2.0499999999999998</v>
      </c>
      <c r="AX6" s="77">
        <f t="shared" si="4"/>
        <v>2.98</v>
      </c>
      <c r="AY6" s="77">
        <f t="shared" si="4"/>
        <v>3.07</v>
      </c>
      <c r="AZ6" s="77">
        <f t="shared" si="4"/>
        <v>29.13</v>
      </c>
      <c r="BA6" s="77">
        <f t="shared" si="4"/>
        <v>35.69</v>
      </c>
      <c r="BB6" s="77">
        <f t="shared" si="4"/>
        <v>38.4</v>
      </c>
      <c r="BC6" s="77">
        <f t="shared" si="4"/>
        <v>44.04</v>
      </c>
      <c r="BD6" s="77">
        <f t="shared" si="4"/>
        <v>41.03</v>
      </c>
      <c r="BE6" s="69" t="str">
        <f>IF(BE7="","",IF(BE7="-","【-】","【"&amp;SUBSTITUTE(TEXT(BE7,"#,##0.00"),"-","△")&amp;"】"))</f>
        <v>【47.19】</v>
      </c>
      <c r="BF6" s="69">
        <f t="shared" ref="BF6:BO6" si="5">IF(BF7="",NA(),BF7)</f>
        <v>0</v>
      </c>
      <c r="BG6" s="69">
        <f t="shared" si="5"/>
        <v>0</v>
      </c>
      <c r="BH6" s="69">
        <f t="shared" si="5"/>
        <v>0</v>
      </c>
      <c r="BI6" s="69">
        <f t="shared" si="5"/>
        <v>0</v>
      </c>
      <c r="BJ6" s="69">
        <f t="shared" si="5"/>
        <v>0</v>
      </c>
      <c r="BK6" s="77">
        <f t="shared" si="5"/>
        <v>867.83</v>
      </c>
      <c r="BL6" s="77">
        <f t="shared" si="5"/>
        <v>791.76</v>
      </c>
      <c r="BM6" s="77">
        <f t="shared" si="5"/>
        <v>900.82</v>
      </c>
      <c r="BN6" s="77">
        <f t="shared" si="5"/>
        <v>839.21</v>
      </c>
      <c r="BO6" s="77">
        <f t="shared" si="5"/>
        <v>796.8</v>
      </c>
      <c r="BP6" s="69" t="str">
        <f>IF(BP7="","",IF(BP7="-","【-】","【"&amp;SUBSTITUTE(TEXT(BP7,"#,##0.00"),"-","△")&amp;"】"))</f>
        <v>【798.10】</v>
      </c>
      <c r="BQ6" s="77">
        <f t="shared" ref="BQ6:BZ6" si="6">IF(BQ7="",NA(),BQ7)</f>
        <v>96.08</v>
      </c>
      <c r="BR6" s="77">
        <f t="shared" si="6"/>
        <v>97.88</v>
      </c>
      <c r="BS6" s="77">
        <f t="shared" si="6"/>
        <v>85.04</v>
      </c>
      <c r="BT6" s="77">
        <f t="shared" si="6"/>
        <v>85.68</v>
      </c>
      <c r="BU6" s="77">
        <f t="shared" si="6"/>
        <v>84.11</v>
      </c>
      <c r="BV6" s="77">
        <f t="shared" si="6"/>
        <v>57.08</v>
      </c>
      <c r="BW6" s="77">
        <f t="shared" si="6"/>
        <v>56.26</v>
      </c>
      <c r="BX6" s="77">
        <f t="shared" si="6"/>
        <v>52.94</v>
      </c>
      <c r="BY6" s="77">
        <f t="shared" si="6"/>
        <v>52.05</v>
      </c>
      <c r="BZ6" s="77">
        <f t="shared" si="6"/>
        <v>58.41</v>
      </c>
      <c r="CA6" s="69" t="str">
        <f>IF(CA7="","",IF(CA7="-","【-】","【"&amp;SUBSTITUTE(TEXT(CA7,"#,##0.00"),"-","△")&amp;"】"))</f>
        <v>【54.51】</v>
      </c>
      <c r="CB6" s="77">
        <f t="shared" ref="CB6:CK6" si="7">IF(CB7="",NA(),CB7)</f>
        <v>163.55000000000001</v>
      </c>
      <c r="CC6" s="77">
        <f t="shared" si="7"/>
        <v>169.98</v>
      </c>
      <c r="CD6" s="77">
        <f t="shared" si="7"/>
        <v>210.68</v>
      </c>
      <c r="CE6" s="77">
        <f t="shared" si="7"/>
        <v>208.93</v>
      </c>
      <c r="CF6" s="77">
        <f t="shared" si="7"/>
        <v>213.55</v>
      </c>
      <c r="CG6" s="77">
        <f t="shared" si="7"/>
        <v>274.99</v>
      </c>
      <c r="CH6" s="77">
        <f t="shared" si="7"/>
        <v>282.08999999999997</v>
      </c>
      <c r="CI6" s="77">
        <f t="shared" si="7"/>
        <v>303.27999999999997</v>
      </c>
      <c r="CJ6" s="77">
        <f t="shared" si="7"/>
        <v>301.86</v>
      </c>
      <c r="CK6" s="77">
        <f t="shared" si="7"/>
        <v>267.33999999999997</v>
      </c>
      <c r="CL6" s="69" t="str">
        <f>IF(CL7="","",IF(CL7="-","【-】","【"&amp;SUBSTITUTE(TEXT(CL7,"#,##0.00"),"-","△")&amp;"】"))</f>
        <v>【286.33】</v>
      </c>
      <c r="CM6" s="77">
        <f t="shared" ref="CM6:CV6" si="8">IF(CM7="",NA(),CM7)</f>
        <v>49.98</v>
      </c>
      <c r="CN6" s="77">
        <f t="shared" si="8"/>
        <v>49.61</v>
      </c>
      <c r="CO6" s="77">
        <f t="shared" si="8"/>
        <v>47.52</v>
      </c>
      <c r="CP6" s="77">
        <f t="shared" si="8"/>
        <v>47.91</v>
      </c>
      <c r="CQ6" s="77">
        <f t="shared" si="8"/>
        <v>47.97</v>
      </c>
      <c r="CR6" s="77">
        <f t="shared" si="8"/>
        <v>54.83</v>
      </c>
      <c r="CS6" s="77">
        <f t="shared" si="8"/>
        <v>66.53</v>
      </c>
      <c r="CT6" s="77">
        <f t="shared" si="8"/>
        <v>52.35</v>
      </c>
      <c r="CU6" s="77">
        <f t="shared" si="8"/>
        <v>46.25</v>
      </c>
      <c r="CV6" s="77">
        <f t="shared" si="8"/>
        <v>52.34</v>
      </c>
      <c r="CW6" s="69" t="str">
        <f>IF(CW7="","",IF(CW7="-","【-】","【"&amp;SUBSTITUTE(TEXT(CW7,"#,##0.00"),"-","△")&amp;"】"))</f>
        <v>【49.92】</v>
      </c>
      <c r="CX6" s="77">
        <f t="shared" ref="CX6:DG6" si="9">IF(CX7="",NA(),CX7)</f>
        <v>87.34</v>
      </c>
      <c r="CY6" s="77">
        <f t="shared" si="9"/>
        <v>87.71</v>
      </c>
      <c r="CZ6" s="77">
        <f t="shared" si="9"/>
        <v>88.17</v>
      </c>
      <c r="DA6" s="77">
        <f t="shared" si="9"/>
        <v>88.65</v>
      </c>
      <c r="DB6" s="77">
        <f t="shared" si="9"/>
        <v>88.99</v>
      </c>
      <c r="DC6" s="77">
        <f t="shared" si="9"/>
        <v>84.7</v>
      </c>
      <c r="DD6" s="77">
        <f t="shared" si="9"/>
        <v>84.67</v>
      </c>
      <c r="DE6" s="77">
        <f t="shared" si="9"/>
        <v>84.39</v>
      </c>
      <c r="DF6" s="77">
        <f t="shared" si="9"/>
        <v>83.96</v>
      </c>
      <c r="DG6" s="77">
        <f t="shared" si="9"/>
        <v>90.05</v>
      </c>
      <c r="DH6" s="69" t="str">
        <f>IF(DH7="","",IF(DH7="-","【-】","【"&amp;SUBSTITUTE(TEXT(DH7,"#,##0.00"),"-","△")&amp;"】"))</f>
        <v>【87.80】</v>
      </c>
      <c r="DI6" s="77">
        <f t="shared" ref="DI6:DR6" si="10">IF(DI7="",NA(),DI7)</f>
        <v>10.11</v>
      </c>
      <c r="DJ6" s="77">
        <f t="shared" si="10"/>
        <v>13.22</v>
      </c>
      <c r="DK6" s="77">
        <f t="shared" si="10"/>
        <v>16.3</v>
      </c>
      <c r="DL6" s="77">
        <f t="shared" si="10"/>
        <v>19.3</v>
      </c>
      <c r="DM6" s="77">
        <f t="shared" si="10"/>
        <v>22.2</v>
      </c>
      <c r="DN6" s="77">
        <f t="shared" si="10"/>
        <v>20.34</v>
      </c>
      <c r="DO6" s="77">
        <f t="shared" si="10"/>
        <v>21.85</v>
      </c>
      <c r="DP6" s="77">
        <f t="shared" si="10"/>
        <v>25.19</v>
      </c>
      <c r="DQ6" s="77">
        <f t="shared" si="10"/>
        <v>25.46</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77">
        <f t="shared" si="11"/>
        <v>0.19</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0.25</v>
      </c>
      <c r="EK6" s="77">
        <f t="shared" si="12"/>
        <v>5.e-002</v>
      </c>
      <c r="EL6" s="77">
        <f t="shared" si="12"/>
        <v>3.e-002</v>
      </c>
      <c r="EM6" s="77">
        <f t="shared" si="12"/>
        <v>3.e-002</v>
      </c>
      <c r="EN6" s="77">
        <f t="shared" si="12"/>
        <v>2.e-002</v>
      </c>
      <c r="EO6" s="69" t="str">
        <f>IF(EO7="","",IF(EO7="-","【-】","【"&amp;SUBSTITUTE(TEXT(EO7,"#,##0.00"),"-","△")&amp;"】"))</f>
        <v>【0.02】</v>
      </c>
    </row>
    <row r="7" spans="1:148" s="55" customFormat="1">
      <c r="A7" s="56"/>
      <c r="B7" s="62">
        <v>2024</v>
      </c>
      <c r="C7" s="62">
        <v>312029</v>
      </c>
      <c r="D7" s="62">
        <v>46</v>
      </c>
      <c r="E7" s="62">
        <v>17</v>
      </c>
      <c r="F7" s="62">
        <v>5</v>
      </c>
      <c r="G7" s="62">
        <v>0</v>
      </c>
      <c r="H7" s="62" t="s">
        <v>27</v>
      </c>
      <c r="I7" s="62" t="s">
        <v>97</v>
      </c>
      <c r="J7" s="62" t="s">
        <v>98</v>
      </c>
      <c r="K7" s="62" t="s">
        <v>99</v>
      </c>
      <c r="L7" s="62" t="s">
        <v>100</v>
      </c>
      <c r="M7" s="62" t="s">
        <v>101</v>
      </c>
      <c r="N7" s="70" t="s">
        <v>102</v>
      </c>
      <c r="O7" s="70">
        <v>51.21</v>
      </c>
      <c r="P7" s="70">
        <v>9.4700000000000006</v>
      </c>
      <c r="Q7" s="70">
        <v>93.8</v>
      </c>
      <c r="R7" s="70">
        <v>3429</v>
      </c>
      <c r="S7" s="70">
        <v>144056</v>
      </c>
      <c r="T7" s="70">
        <v>132.41999999999999</v>
      </c>
      <c r="U7" s="70">
        <v>1087.8699999999999</v>
      </c>
      <c r="V7" s="70">
        <v>13566</v>
      </c>
      <c r="W7" s="70">
        <v>11.7</v>
      </c>
      <c r="X7" s="70">
        <v>1159.49</v>
      </c>
      <c r="Y7" s="70">
        <v>115.81</v>
      </c>
      <c r="Z7" s="70">
        <v>111.97</v>
      </c>
      <c r="AA7" s="70">
        <v>101.68</v>
      </c>
      <c r="AB7" s="70">
        <v>88.94</v>
      </c>
      <c r="AC7" s="70">
        <v>90.38</v>
      </c>
      <c r="AD7" s="70">
        <v>106.37</v>
      </c>
      <c r="AE7" s="70">
        <v>106.07</v>
      </c>
      <c r="AF7" s="70">
        <v>105.5</v>
      </c>
      <c r="AG7" s="70">
        <v>106.35</v>
      </c>
      <c r="AH7" s="70">
        <v>103.04</v>
      </c>
      <c r="AI7" s="70">
        <v>104.3</v>
      </c>
      <c r="AJ7" s="70">
        <v>0</v>
      </c>
      <c r="AK7" s="70">
        <v>0</v>
      </c>
      <c r="AL7" s="70">
        <v>0</v>
      </c>
      <c r="AM7" s="70">
        <v>0</v>
      </c>
      <c r="AN7" s="70">
        <v>4.62</v>
      </c>
      <c r="AO7" s="70">
        <v>139.02000000000001</v>
      </c>
      <c r="AP7" s="70">
        <v>132.04</v>
      </c>
      <c r="AQ7" s="70">
        <v>145.43</v>
      </c>
      <c r="AR7" s="70">
        <v>129.88999999999999</v>
      </c>
      <c r="AS7" s="70">
        <v>100.31</v>
      </c>
      <c r="AT7" s="70">
        <v>102.74</v>
      </c>
      <c r="AU7" s="70">
        <v>0.98</v>
      </c>
      <c r="AV7" s="70">
        <v>8.5399999999999991</v>
      </c>
      <c r="AW7" s="70">
        <v>2.0499999999999998</v>
      </c>
      <c r="AX7" s="70">
        <v>2.98</v>
      </c>
      <c r="AY7" s="70">
        <v>3.07</v>
      </c>
      <c r="AZ7" s="70">
        <v>29.13</v>
      </c>
      <c r="BA7" s="70">
        <v>35.69</v>
      </c>
      <c r="BB7" s="70">
        <v>38.4</v>
      </c>
      <c r="BC7" s="70">
        <v>44.04</v>
      </c>
      <c r="BD7" s="70">
        <v>41.03</v>
      </c>
      <c r="BE7" s="70">
        <v>47.19</v>
      </c>
      <c r="BF7" s="70">
        <v>0</v>
      </c>
      <c r="BG7" s="70">
        <v>0</v>
      </c>
      <c r="BH7" s="70">
        <v>0</v>
      </c>
      <c r="BI7" s="70">
        <v>0</v>
      </c>
      <c r="BJ7" s="70">
        <v>0</v>
      </c>
      <c r="BK7" s="70">
        <v>867.83</v>
      </c>
      <c r="BL7" s="70">
        <v>791.76</v>
      </c>
      <c r="BM7" s="70">
        <v>900.82</v>
      </c>
      <c r="BN7" s="70">
        <v>839.21</v>
      </c>
      <c r="BO7" s="70">
        <v>796.8</v>
      </c>
      <c r="BP7" s="70">
        <v>798.1</v>
      </c>
      <c r="BQ7" s="70">
        <v>96.08</v>
      </c>
      <c r="BR7" s="70">
        <v>97.88</v>
      </c>
      <c r="BS7" s="70">
        <v>85.04</v>
      </c>
      <c r="BT7" s="70">
        <v>85.68</v>
      </c>
      <c r="BU7" s="70">
        <v>84.11</v>
      </c>
      <c r="BV7" s="70">
        <v>57.08</v>
      </c>
      <c r="BW7" s="70">
        <v>56.26</v>
      </c>
      <c r="BX7" s="70">
        <v>52.94</v>
      </c>
      <c r="BY7" s="70">
        <v>52.05</v>
      </c>
      <c r="BZ7" s="70">
        <v>58.41</v>
      </c>
      <c r="CA7" s="70">
        <v>54.51</v>
      </c>
      <c r="CB7" s="70">
        <v>163.55000000000001</v>
      </c>
      <c r="CC7" s="70">
        <v>169.98</v>
      </c>
      <c r="CD7" s="70">
        <v>210.68</v>
      </c>
      <c r="CE7" s="70">
        <v>208.93</v>
      </c>
      <c r="CF7" s="70">
        <v>213.55</v>
      </c>
      <c r="CG7" s="70">
        <v>274.99</v>
      </c>
      <c r="CH7" s="70">
        <v>282.08999999999997</v>
      </c>
      <c r="CI7" s="70">
        <v>303.27999999999997</v>
      </c>
      <c r="CJ7" s="70">
        <v>301.86</v>
      </c>
      <c r="CK7" s="70">
        <v>267.33999999999997</v>
      </c>
      <c r="CL7" s="70">
        <v>286.33</v>
      </c>
      <c r="CM7" s="70">
        <v>49.98</v>
      </c>
      <c r="CN7" s="70">
        <v>49.61</v>
      </c>
      <c r="CO7" s="70">
        <v>47.52</v>
      </c>
      <c r="CP7" s="70">
        <v>47.91</v>
      </c>
      <c r="CQ7" s="70">
        <v>47.97</v>
      </c>
      <c r="CR7" s="70">
        <v>54.83</v>
      </c>
      <c r="CS7" s="70">
        <v>66.53</v>
      </c>
      <c r="CT7" s="70">
        <v>52.35</v>
      </c>
      <c r="CU7" s="70">
        <v>46.25</v>
      </c>
      <c r="CV7" s="70">
        <v>52.34</v>
      </c>
      <c r="CW7" s="70">
        <v>49.92</v>
      </c>
      <c r="CX7" s="70">
        <v>87.34</v>
      </c>
      <c r="CY7" s="70">
        <v>87.71</v>
      </c>
      <c r="CZ7" s="70">
        <v>88.17</v>
      </c>
      <c r="DA7" s="70">
        <v>88.65</v>
      </c>
      <c r="DB7" s="70">
        <v>88.99</v>
      </c>
      <c r="DC7" s="70">
        <v>84.7</v>
      </c>
      <c r="DD7" s="70">
        <v>84.67</v>
      </c>
      <c r="DE7" s="70">
        <v>84.39</v>
      </c>
      <c r="DF7" s="70">
        <v>83.96</v>
      </c>
      <c r="DG7" s="70">
        <v>90.05</v>
      </c>
      <c r="DH7" s="70">
        <v>87.8</v>
      </c>
      <c r="DI7" s="70">
        <v>10.11</v>
      </c>
      <c r="DJ7" s="70">
        <v>13.22</v>
      </c>
      <c r="DK7" s="70">
        <v>16.3</v>
      </c>
      <c r="DL7" s="70">
        <v>19.3</v>
      </c>
      <c r="DM7" s="70">
        <v>22.2</v>
      </c>
      <c r="DN7" s="70">
        <v>20.34</v>
      </c>
      <c r="DO7" s="70">
        <v>21.85</v>
      </c>
      <c r="DP7" s="70">
        <v>25.19</v>
      </c>
      <c r="DQ7" s="70">
        <v>25.46</v>
      </c>
      <c r="DR7" s="70">
        <v>30.49</v>
      </c>
      <c r="DS7" s="70">
        <v>28.46</v>
      </c>
      <c r="DT7" s="70">
        <v>0</v>
      </c>
      <c r="DU7" s="70">
        <v>0</v>
      </c>
      <c r="DV7" s="70">
        <v>0</v>
      </c>
      <c r="DW7" s="70">
        <v>0</v>
      </c>
      <c r="DX7" s="70">
        <v>0</v>
      </c>
      <c r="DY7" s="70">
        <v>0</v>
      </c>
      <c r="DZ7" s="70">
        <v>0</v>
      </c>
      <c r="EA7" s="70">
        <v>0</v>
      </c>
      <c r="EB7" s="70">
        <v>0.19</v>
      </c>
      <c r="EC7" s="70">
        <v>5.e-002</v>
      </c>
      <c r="ED7" s="70">
        <v>3.e-002</v>
      </c>
      <c r="EE7" s="70">
        <v>0</v>
      </c>
      <c r="EF7" s="70">
        <v>0</v>
      </c>
      <c r="EG7" s="70">
        <v>0</v>
      </c>
      <c r="EH7" s="70">
        <v>0</v>
      </c>
      <c r="EI7" s="70">
        <v>0</v>
      </c>
      <c r="EJ7" s="70">
        <v>0.25</v>
      </c>
      <c r="EK7" s="70">
        <v>5.e-002</v>
      </c>
      <c r="EL7" s="70">
        <v>3.e-002</v>
      </c>
      <c r="EM7" s="70">
        <v>3.e-002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田中 菜穂子</cp:lastModifiedBy>
  <dcterms:created xsi:type="dcterms:W3CDTF">2025-12-23T06:22:07Z</dcterms:created>
  <dcterms:modified xsi:type="dcterms:W3CDTF">2026-01-22T05:48:20Z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2026-01-22T05:48:20Z</vt:filetime>
  </property>
</Properties>
</file>