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04経営\11照会・調査\04_経営比較分析表\R7（R6決算）\業務課分\下水道事業【経営比較分析表】2024_312037_46_1718\【経営比較分析表】2024_312037_46_1718\"/>
    </mc:Choice>
  </mc:AlternateContent>
  <xr:revisionPtr revIDLastSave="0" documentId="13_ncr:1_{F49FA6C2-251C-4C90-80B7-4BAC4EF59849}" xr6:coauthVersionLast="47" xr6:coauthVersionMax="47" xr10:uidLastSave="{00000000-0000-0000-0000-000000000000}"/>
  <workbookProtection workbookAlgorithmName="SHA-512" workbookHashValue="4Hq9v2oE7GKKfOtr9MgxF0mL04bcJOr87zC2YZo3ZJYyNYj1WlHm62hJVp6P6u77F9hzvIgF1qn4fuibLD/+Zw==" workbookSaltValue="PdUHeFN5TuACTmGQO0vQh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G85" i="4"/>
  <c r="E85" i="4"/>
  <c r="BB10" i="4"/>
  <c r="AT10" i="4"/>
  <c r="P10"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<sst xmlns="http://schemas.openxmlformats.org/spreadsheetml/2006/main" count="236" uniqueCount="117">
  <si>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</si>
  <si>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</si>
  <si>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</si>
  <si>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</si>
  <si>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</si>
  <si>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</si>
  <si>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</si>
  <si>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</si>
  <si>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</si>
  <si>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</si>
  <si>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</si>
  <si>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</si>
  <si>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</si>
  <si>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</si>
  <si>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</si>
  <si>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</si>
  <si>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</si>
  <si>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</si>
  <si>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</si>
  <si>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</si>
  <si>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</si>
  <si>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</si>
  <si>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</si>
  <si>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</si>
  <si>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</si>
  <si>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</si>
  <si>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</si>
  <si>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</si>
  <si>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</si>
  <si>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</si>
  <si>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</si>
  <si>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</si>
  <si>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</si>
  <si>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</si>
  <si>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</si>
  <si>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</si>
  <si>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</si>
  <si>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</si>
  <si>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</si>
  <si>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</si>
  <si>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</si>
  <si>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</si>
  <si>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</si>
  <si>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</si>
  <si>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</si>
  <si>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</si>
  <si>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</si>
  <si>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</si>
  <si>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</si>
  <si>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</si>
  <si>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</si>
  <si>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</si>
  <si>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</si>
  <si>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</si>
  <si>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</si>
  <si>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</si>
  <si>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</si>
  <si>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</si>
  <si>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</si>
  <si>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</si>
  <si>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</si>
  <si>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</si>
  <si>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</si>
  <si>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</si>
  <si>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</si>
  <si>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</si>
  <si>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</si>
  <si>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</si>
  <si>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</si>
  <si>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</si>
  <si>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</si>
  <si>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</si>
  <si>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</si>
  <si>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</si>
  <si>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</si>
  <si>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</si>
  <si>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</si>
  <si>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</si>
  <si>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</si>
  <si>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</si>
  <si>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</si>
  <si>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</si>
  <si>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</si>
  <si>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</si>
  <si>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</si>
  <si>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</si>
  <si>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</si>
  <si>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</si>
  <si>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</si>
  <si>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</si>
  <si>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</si>
  <si>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</si>
  <si>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</si>
  <si>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</si>
  <si>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</si>
  <si>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倉吉市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</si>
  <si>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</si>
  <si>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</si>
  <si>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</si>
  <si>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</si>
  <si>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</si>
  <si>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</si>
  <si>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</si>
  <si>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</si>
  <si>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</si>
  <si>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</si>
  <si>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</si>
  <si>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</si>
  <si>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</si>
  <si>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</si>
  <si>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</si>
  <si>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</si>
  <si>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</si>
  <si>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</si>
  <si>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人口減による使用料収入の減が見込まれる。また、今後必要とされる管渠更新事業、下水道施設の耐震化事業、また近年多発する集中豪雨等への対策事業等多額の投資が必要となり、経営状況の悪化が懸念される。
　４年ごとに使用料の見直しを行い、収支バランスを図っていくとともに、今後の施設更新が過度な投資とならないよう、ストックマネジメント計画を活用する等、十分に検討し、維持管理経費の削減に努める。</t>
    <rPh sb="48" eb="50">
      <t>ジギョウ</t>
    </rPh>
    <rPh sb="108" eb="110">
      <t>ミナオ</t>
    </rPh>
    <rPh sb="115" eb="117">
      <t>シュウシ</t>
    </rPh>
    <phoneticPr fontId="4"/>
  </si>
  <si>
    <t xml:space="preserve"> 令和２年度から地方公営企業法を適用している。
①経常収支比率は、一般会計からの補助金により、おおむね100％となっている。
②累積欠損金比率は、欠損金が発生しておらず0％となっている。
③流動比率は、流動負債のほとんどが企業債であり、これを控除すると197.02％となり100％以上となる。
④企業債残高対事業規模比率は、類似団体よりも比率は高いが、今後の地方債残高は逓減を見込む。ただし、昨今、下水道施設の耐震化事業や雨水対策事業の促進が求められており、重要性・緊急性・優先順位等を考慮し、過剰投資とならないよう検討が必要。
⑤経費回収率と⑥汚水処理原価は、人口減少により営業収益が年々減少していくため、４年ごとに使用料の見直しを行い、改善を図っていく。
⑦施設利用率については、流域下水道に接続しているため処理場を有しておらず0％となっている。
⑧水洗化率は、下水道未接続世帯の多くが高齢者単独世帯であり、今後大幅な新規利用者数の増は見込めない。</t>
    <rPh sb="8" eb="10">
      <t>チホウ</t>
    </rPh>
    <rPh sb="200" eb="202">
      <t>サッコン</t>
    </rPh>
    <rPh sb="203" eb="206">
      <t>ゲスイドウ</t>
    </rPh>
    <rPh sb="206" eb="208">
      <t>シセツ</t>
    </rPh>
    <rPh sb="209" eb="212">
      <t>タイシンカ</t>
    </rPh>
    <rPh sb="212" eb="214">
      <t>ジギョウ</t>
    </rPh>
    <rPh sb="215" eb="219">
      <t>ウスイタイサク</t>
    </rPh>
    <rPh sb="219" eb="221">
      <t>ジギョウ</t>
    </rPh>
    <rPh sb="222" eb="224">
      <t>ソクシン</t>
    </rPh>
    <rPh sb="225" eb="226">
      <t>モト</t>
    </rPh>
    <rPh sb="233" eb="236">
      <t>ジュウヨウセイ</t>
    </rPh>
    <rPh sb="241" eb="245">
      <t>ユウセンジュンイ</t>
    </rPh>
    <rPh sb="318" eb="320">
      <t>ミナオ</t>
    </rPh>
    <phoneticPr fontId="4"/>
  </si>
  <si>
    <t>①有形固定資産減価償却率は、法適用に移行して５年であるため低くなっている。
②管渠老朽化率は、類似団体より低いが、これから10年以内には管渠更新時期を迎えるため、悪化を見込んでいる。
③管渠改善率について、これまで、管渠破損の際には細かな補修で対応してきていたが、これから管渠更新時期を迎えるため、計画的な更新事業の検討が必要である。管渠更新にあたっては、下水道台帳やストックマネジメント計画を活用し、優先順位をつけて行うこととしている。</t>
    <rPh sb="40" eb="42">
      <t>カンキョ</t>
    </rPh>
    <rPh sb="42" eb="45">
      <t>ロウキュウカ</t>
    </rPh>
    <rPh sb="64" eb="65">
      <t>ネン</t>
    </rPh>
    <rPh sb="65" eb="67">
      <t>イナイ</t>
    </rPh>
    <rPh sb="85" eb="8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</si>
</sst>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c:v>0.01</c:v>
                </c:pt>
                <c:pt idx="3">
                  <c:v>0.01</c:v>
                </c:pt>
                <c:pt idx="4">
                  <c:v>0.08</c:v>
                </c:pt>
              </c:numCache>
            </c:numRef>
          </c:val>
          <c:extLst>
            <c:ext xmlns:c16="http://schemas.microsoft.com/office/drawing/2014/chart" uri="{C3380CC4-5D6E-409C-BE32-E72D297353CC}">
              <c16:uniqueId val="{00000000-B8D4-424A-96AB-CFD7CED758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8D4-424A-96AB-CFD7CED758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2-48A9-8664-9302D95049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742-48A9-8664-9302D95049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88.05</c:v>
                </c:pt>
                <c:pt idx="1">
                  <c:v>88.06</c:v>
                </c:pt>
                <c:pt idx="2">
                  <c:v>88.04</c:v>
                </c:pt>
                <c:pt idx="3">
                  <c:v>88.01</c:v>
                </c:pt>
                <c:pt idx="4">
                  <c:v>88.06</c:v>
                </c:pt>
              </c:numCache>
            </c:numRef>
          </c:val>
          <c:extLst>
            <c:ext xmlns:c16="http://schemas.microsoft.com/office/drawing/2014/chart" uri="{C3380CC4-5D6E-409C-BE32-E72D297353CC}">
              <c16:uniqueId val="{00000000-10BE-4170-A556-C47BB210507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10BE-4170-A556-C47BB210507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101.81</c:v>
                </c:pt>
                <c:pt idx="1">
                  <c:v>100.07</c:v>
                </c:pt>
                <c:pt idx="2">
                  <c:v>99.04</c:v>
                </c:pt>
                <c:pt idx="3">
                  <c:v>100.08</c:v>
                </c:pt>
                <c:pt idx="4">
                  <c:v>100.04</c:v>
                </c:pt>
              </c:numCache>
            </c:numRef>
          </c:val>
          <c:extLst>
            <c:ext xmlns:c16="http://schemas.microsoft.com/office/drawing/2014/chart" uri="{C3380CC4-5D6E-409C-BE32-E72D297353CC}">
              <c16:uniqueId val="{00000000-DF30-4163-B215-11C2150FA8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F30-4163-B215-11C2150FA8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3.84</c:v>
                </c:pt>
                <c:pt idx="1">
                  <c:v>7.68</c:v>
                </c:pt>
                <c:pt idx="2">
                  <c:v>11.21</c:v>
                </c:pt>
                <c:pt idx="3">
                  <c:v>14.67</c:v>
                </c:pt>
                <c:pt idx="4">
                  <c:v>17.920000000000002</c:v>
                </c:pt>
              </c:numCache>
            </c:numRef>
          </c:val>
          <c:extLst>
            <c:ext xmlns:c16="http://schemas.microsoft.com/office/drawing/2014/chart" uri="{C3380CC4-5D6E-409C-BE32-E72D297353CC}">
              <c16:uniqueId val="{00000000-311F-40BD-A639-A9BD08C2AFA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11F-40BD-A639-A9BD08C2AFA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0.68</c:v>
                </c:pt>
                <c:pt idx="1">
                  <c:v>0.68</c:v>
                </c:pt>
                <c:pt idx="2">
                  <c:v>0.74</c:v>
                </c:pt>
                <c:pt idx="3">
                  <c:v>0.76</c:v>
                </c:pt>
                <c:pt idx="4">
                  <c:v>0.84</c:v>
                </c:pt>
              </c:numCache>
            </c:numRef>
          </c:val>
          <c:extLst>
            <c:ext xmlns:c16="http://schemas.microsoft.com/office/drawing/2014/chart" uri="{C3380CC4-5D6E-409C-BE32-E72D297353CC}">
              <c16:uniqueId val="{00000000-EB34-42B9-A4D8-D02DC8560D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EB34-42B9-A4D8-D02DC8560D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34-4CD2-9830-5A4B151DE5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734-4CD2-9830-5A4B151DE5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8.7200000000000006</c:v>
                </c:pt>
                <c:pt idx="1">
                  <c:v>8.64</c:v>
                </c:pt>
                <c:pt idx="2">
                  <c:v>7.71</c:v>
                </c:pt>
                <c:pt idx="3">
                  <c:v>26.01</c:v>
                </c:pt>
                <c:pt idx="4">
                  <c:v>14.92</c:v>
                </c:pt>
              </c:numCache>
            </c:numRef>
          </c:val>
          <c:extLst>
            <c:ext xmlns:c16="http://schemas.microsoft.com/office/drawing/2014/chart" uri="{C3380CC4-5D6E-409C-BE32-E72D297353CC}">
              <c16:uniqueId val="{00000000-73A1-4972-84F3-00593A7E70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3A1-4972-84F3-00593A7E70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1810.5</c:v>
                </c:pt>
                <c:pt idx="1">
                  <c:v>1713.21</c:v>
                </c:pt>
                <c:pt idx="2">
                  <c:v>1639.9</c:v>
                </c:pt>
                <c:pt idx="3">
                  <c:v>1585.25</c:v>
                </c:pt>
                <c:pt idx="4">
                  <c:v>1536.1</c:v>
                </c:pt>
              </c:numCache>
            </c:numRef>
          </c:val>
          <c:extLst>
            <c:ext xmlns:c16="http://schemas.microsoft.com/office/drawing/2014/chart" uri="{C3380CC4-5D6E-409C-BE32-E72D297353CC}">
              <c16:uniqueId val="{00000000-2565-45B4-A55C-490004B5CE4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565-45B4-A55C-490004B5CE4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99.73</c:v>
                </c:pt>
                <c:pt idx="1">
                  <c:v>98.61</c:v>
                </c:pt>
                <c:pt idx="2">
                  <c:v>99.57</c:v>
                </c:pt>
                <c:pt idx="3">
                  <c:v>98.06</c:v>
                </c:pt>
                <c:pt idx="4">
                  <c:v>98.5</c:v>
                </c:pt>
              </c:numCache>
            </c:numRef>
          </c:val>
          <c:extLst>
            <c:ext xmlns:c16="http://schemas.microsoft.com/office/drawing/2014/chart" uri="{C3380CC4-5D6E-409C-BE32-E72D297353CC}">
              <c16:uniqueId val="{00000000-97F6-4194-9F81-4DC479A066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7F6-4194-9F81-4DC479A066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191.07</c:v>
                </c:pt>
                <c:pt idx="1">
                  <c:v>193.71</c:v>
                </c:pt>
                <c:pt idx="2">
                  <c:v>191.96</c:v>
                </c:pt>
                <c:pt idx="3">
                  <c:v>195.19</c:v>
                </c:pt>
                <c:pt idx="4">
                  <c:v>194.8</c:v>
                </c:pt>
              </c:numCache>
            </c:numRef>
          </c:val>
          <c:extLst>
            <c:ext xmlns:c16="http://schemas.microsoft.com/office/drawing/2014/chart" uri="{C3380CC4-5D6E-409C-BE32-E72D297353CC}">
              <c16:uniqueId val="{00000000-CFB6-4E19-BF3D-945B414F26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CFB6-4E19-BF3D-945B414F26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42"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倉吉市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43663</v>
      </c>
      <c r="AM8" s="36"/>
      <c r="AN8" s="36"/>
      <c r="AO8" s="36"/>
      <c r="AP8" s="36"/>
      <c r="AQ8" s="36"/>
      <c r="AR8" s="36"/>
      <c r="AS8" s="36"/>
      <c r="AT8" s="37">
        <f>データ!T6</f>
        <v>272.06</v>
      </c>
      <c r="AU8" s="37"/>
      <c r="AV8" s="37"/>
      <c r="AW8" s="37"/>
      <c r="AX8" s="37"/>
      <c r="AY8" s="37"/>
      <c r="AZ8" s="37"/>
      <c r="BA8" s="37"/>
      <c r="BB8" s="37">
        <f>データ!U6</f>
        <v>160.49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48.13</v>
      </c>
      <c r="J10" s="37"/>
      <c r="K10" s="37"/>
      <c r="L10" s="37"/>
      <c r="M10" s="37"/>
      <c r="N10" s="37"/>
      <c r="O10" s="37"/>
      <c r="P10" s="37">
        <f>データ!P6</f>
        <v>76.52</v>
      </c>
      <c r="Q10" s="37"/>
      <c r="R10" s="37"/>
      <c r="S10" s="37"/>
      <c r="T10" s="37"/>
      <c r="U10" s="37"/>
      <c r="V10" s="37"/>
      <c r="W10" s="37">
        <f>データ!Q6</f>
        <v>95.94</v>
      </c>
      <c r="X10" s="37"/>
      <c r="Y10" s="37"/>
      <c r="Z10" s="37"/>
      <c r="AA10" s="37"/>
      <c r="AB10" s="37"/>
      <c r="AC10" s="37"/>
      <c r="AD10" s="36">
        <f>データ!R6</f>
        <v>3531</v>
      </c>
      <c r="AE10" s="36"/>
      <c r="AF10" s="36"/>
      <c r="AG10" s="36"/>
      <c r="AH10" s="36"/>
      <c r="AI10" s="36"/>
      <c r="AJ10" s="36"/>
      <c r="AK10" s="2"/>
      <c r="AL10" s="36">
        <f>データ!V6</f>
        <v>33162</v>
      </c>
      <c r="AM10" s="36"/>
      <c r="AN10" s="36"/>
      <c r="AO10" s="36"/>
      <c r="AP10" s="36"/>
      <c r="AQ10" s="36"/>
      <c r="AR10" s="36"/>
      <c r="AS10" s="36"/>
      <c r="AT10" s="37">
        <f>データ!W6</f>
        <v>10.87</v>
      </c>
      <c r="AU10" s="37"/>
      <c r="AV10" s="37"/>
      <c r="AW10" s="37"/>
      <c r="AX10" s="37"/>
      <c r="AY10" s="37"/>
      <c r="AZ10" s="37"/>
      <c r="BA10" s="37"/>
      <c r="BB10" s="37">
        <f>データ!X6</f>
        <v>3050.78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d82dpy50QAtwOcdtjrP/34wOUl7RhoWLLLIW6dZbfmb1uhVsUPfOqShm0bnaNoFUfDNHFLt7V88YHNS4cOZYQ==" saltValue="yyc/tn7y16K4sKCAzfO6l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312037</v>
      </c>
      <c r="D6" s="19">
        <f t="shared" si="3"/>
        <v>46</v>
      </c>
      <c r="E6" s="19">
        <f t="shared" si="3"/>
        <v>17</v>
      </c>
      <c r="F6" s="19">
        <f t="shared" si="3"/>
        <v>1</v>
      </c>
      <c r="G6" s="19">
        <f t="shared" si="3"/>
        <v>0</v>
      </c>
      <c r="H6" s="19" t="str">
        <f t="shared" si="3"/>
        <v>鳥取県　倉吉市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48.13</v>
      </c>
      <c r="P6" s="20">
        <f t="shared" si="3"/>
        <v>76.52</v>
      </c>
      <c r="Q6" s="20">
        <f t="shared" si="3"/>
        <v>95.94</v>
      </c>
      <c r="R6" s="20">
        <f t="shared" si="3"/>
        <v>3531</v>
      </c>
      <c r="S6" s="20">
        <f t="shared" si="3"/>
        <v>43663</v>
      </c>
      <c r="T6" s="20">
        <f t="shared" si="3"/>
        <v>272.06</v>
      </c>
      <c r="U6" s="20">
        <f t="shared" si="3"/>
        <v>160.49</v>
      </c>
      <c r="V6" s="20">
        <f t="shared" si="3"/>
        <v>33162</v>
      </c>
      <c r="W6" s="20">
        <f t="shared" si="3"/>
        <v>10.87</v>
      </c>
      <c r="X6" s="20">
        <f t="shared" si="3"/>
        <v>3050.78</v>
      </c>
      <c r="Y6" s="21">
        <f>IF(Y7="",NA(),Y7)</f>
        <v>101.81</v>
      </c>
      <c r="Z6" s="21">
        <f t="shared" ref="Z6:AH6" si="4">IF(Z7="",NA(),Z7)</f>
        <v>100.07</v>
      </c>
      <c r="AA6" s="21">
        <f t="shared" si="4"/>
        <v>99.04</v>
      </c>
      <c r="AB6" s="21">
        <f t="shared" si="4"/>
        <v>100.08</v>
      </c>
      <c r="AC6" s="21">
        <f t="shared" si="4"/>
        <v>100.04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8.7200000000000006</v>
      </c>
      <c r="AV6" s="21">
        <f t="shared" ref="AV6:BD6" si="6">IF(AV7="",NA(),AV7)</f>
        <v>8.64</v>
      </c>
      <c r="AW6" s="21">
        <f t="shared" si="6"/>
        <v>7.71</v>
      </c>
      <c r="AX6" s="21">
        <f t="shared" si="6"/>
        <v>26.01</v>
      </c>
      <c r="AY6" s="21">
        <f t="shared" si="6"/>
        <v>14.92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1810.5</v>
      </c>
      <c r="BG6" s="21">
        <f t="shared" ref="BG6:BO6" si="7">IF(BG7="",NA(),BG7)</f>
        <v>1713.21</v>
      </c>
      <c r="BH6" s="21">
        <f t="shared" si="7"/>
        <v>1639.9</v>
      </c>
      <c r="BI6" s="21">
        <f t="shared" si="7"/>
        <v>1585.25</v>
      </c>
      <c r="BJ6" s="21">
        <f t="shared" si="7"/>
        <v>1536.1</v>
      </c>
      <c r="BK6" s="21">
        <f t="shared" si="7"/>
        <v>857.88</v>
      </c>
      <c r="BL6" s="21">
        <f t="shared" si="7"/>
        <v>825.1</v>
      </c>
      <c r="BM6" s="21">
        <f t="shared" si="7"/>
        <v>789.87</v>
      </c>
      <c r="BN6" s="21">
        <f t="shared" si="7"/>
        <v>749.43</v>
      </c>
      <c r="BO6" s="21">
        <f t="shared" si="7"/>
        <v>698.04</v>
      </c>
      <c r="BP6" s="20" t="str">
        <f>IF(BP7="","",IF(BP7="-","【-】","【"&amp;SUBSTITUTE(TEXT(BP7,"#,##0.00"),"-","△")&amp;"】"))</f>
        <v>【602.56】</v>
      </c>
      <c r="BQ6" s="21">
        <f>IF(BQ7="",NA(),BQ7)</f>
        <v>99.73</v>
      </c>
      <c r="BR6" s="21">
        <f t="shared" ref="BR6:BZ6" si="8">IF(BR7="",NA(),BR7)</f>
        <v>98.61</v>
      </c>
      <c r="BS6" s="21">
        <f t="shared" si="8"/>
        <v>99.57</v>
      </c>
      <c r="BT6" s="21">
        <f t="shared" si="8"/>
        <v>98.06</v>
      </c>
      <c r="BU6" s="21">
        <f t="shared" si="8"/>
        <v>98.5</v>
      </c>
      <c r="BV6" s="21">
        <f t="shared" si="8"/>
        <v>94.97</v>
      </c>
      <c r="BW6" s="21">
        <f t="shared" si="8"/>
        <v>97.07</v>
      </c>
      <c r="BX6" s="21">
        <f t="shared" si="8"/>
        <v>98.06</v>
      </c>
      <c r="BY6" s="21">
        <f t="shared" si="8"/>
        <v>98.46</v>
      </c>
      <c r="BZ6" s="21">
        <f t="shared" si="8"/>
        <v>97.98</v>
      </c>
      <c r="CA6" s="20" t="str">
        <f>IF(CA7="","",IF(CA7="-","【-】","【"&amp;SUBSTITUTE(TEXT(CA7,"#,##0.00"),"-","△")&amp;"】"))</f>
        <v>【97.94】</v>
      </c>
      <c r="CB6" s="21">
        <f>IF(CB7="",NA(),CB7)</f>
        <v>191.07</v>
      </c>
      <c r="CC6" s="21">
        <f t="shared" ref="CC6:CK6" si="9">IF(CC7="",NA(),CC7)</f>
        <v>193.71</v>
      </c>
      <c r="CD6" s="21">
        <f t="shared" si="9"/>
        <v>191.96</v>
      </c>
      <c r="CE6" s="21">
        <f t="shared" si="9"/>
        <v>195.19</v>
      </c>
      <c r="CF6" s="21">
        <f t="shared" si="9"/>
        <v>194.8</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88.05</v>
      </c>
      <c r="CY6" s="21">
        <f t="shared" ref="CY6:DG6" si="11">IF(CY7="",NA(),CY7)</f>
        <v>88.06</v>
      </c>
      <c r="CZ6" s="21">
        <f t="shared" si="11"/>
        <v>88.04</v>
      </c>
      <c r="DA6" s="21">
        <f t="shared" si="11"/>
        <v>88.01</v>
      </c>
      <c r="DB6" s="21">
        <f t="shared" si="11"/>
        <v>88.06</v>
      </c>
      <c r="DC6" s="21">
        <f t="shared" si="11"/>
        <v>92.72</v>
      </c>
      <c r="DD6" s="21">
        <f t="shared" si="11"/>
        <v>92.88</v>
      </c>
      <c r="DE6" s="21">
        <f t="shared" si="11"/>
        <v>92.9</v>
      </c>
      <c r="DF6" s="21">
        <f t="shared" si="11"/>
        <v>92.89</v>
      </c>
      <c r="DG6" s="21">
        <f t="shared" si="11"/>
        <v>93.08</v>
      </c>
      <c r="DH6" s="20" t="str">
        <f>IF(DH7="","",IF(DH7="-","【-】","【"&amp;SUBSTITUTE(TEXT(DH7,"#,##0.00"),"-","△")&amp;"】"))</f>
        <v>【96.00】</v>
      </c>
      <c r="DI6" s="21">
        <f>IF(DI7="",NA(),DI7)</f>
        <v>3.84</v>
      </c>
      <c r="DJ6" s="21">
        <f t="shared" ref="DJ6:DR6" si="12">IF(DJ7="",NA(),DJ7)</f>
        <v>7.68</v>
      </c>
      <c r="DK6" s="21">
        <f t="shared" si="12"/>
        <v>11.21</v>
      </c>
      <c r="DL6" s="21">
        <f t="shared" si="12"/>
        <v>14.67</v>
      </c>
      <c r="DM6" s="21">
        <f t="shared" si="12"/>
        <v>17.920000000000002</v>
      </c>
      <c r="DN6" s="21">
        <f t="shared" si="12"/>
        <v>23.79</v>
      </c>
      <c r="DO6" s="21">
        <f t="shared" si="12"/>
        <v>25.66</v>
      </c>
      <c r="DP6" s="21">
        <f t="shared" si="12"/>
        <v>27.46</v>
      </c>
      <c r="DQ6" s="21">
        <f t="shared" si="12"/>
        <v>29.93</v>
      </c>
      <c r="DR6" s="21">
        <f t="shared" si="12"/>
        <v>31.89</v>
      </c>
      <c r="DS6" s="20" t="str">
        <f>IF(DS7="","",IF(DS7="-","【-】","【"&amp;SUBSTITUTE(TEXT(DS7,"#,##0.00"),"-","△")&amp;"】"))</f>
        <v>【42.20】</v>
      </c>
      <c r="DT6" s="21">
        <f>IF(DT7="",NA(),DT7)</f>
        <v>0.68</v>
      </c>
      <c r="DU6" s="21">
        <f t="shared" ref="DU6:EC6" si="13">IF(DU7="",NA(),DU7)</f>
        <v>0.68</v>
      </c>
      <c r="DV6" s="21">
        <f t="shared" si="13"/>
        <v>0.74</v>
      </c>
      <c r="DW6" s="21">
        <f t="shared" si="13"/>
        <v>0.76</v>
      </c>
      <c r="DX6" s="21">
        <f t="shared" si="13"/>
        <v>0.84</v>
      </c>
      <c r="DY6" s="21">
        <f t="shared" si="13"/>
        <v>1.22</v>
      </c>
      <c r="DZ6" s="21">
        <f t="shared" si="13"/>
        <v>1.61</v>
      </c>
      <c r="EA6" s="21">
        <f t="shared" si="13"/>
        <v>2.08</v>
      </c>
      <c r="EB6" s="21">
        <f t="shared" si="13"/>
        <v>2.74</v>
      </c>
      <c r="EC6" s="21">
        <f t="shared" si="13"/>
        <v>3.24</v>
      </c>
      <c r="ED6" s="20" t="str">
        <f>IF(ED7="","",IF(ED7="-","【-】","【"&amp;SUBSTITUTE(TEXT(ED7,"#,##0.00"),"-","△")&amp;"】"))</f>
        <v>【9.46】</v>
      </c>
      <c r="EE6" s="21">
        <f>IF(EE7="",NA(),EE7)</f>
        <v>0.01</v>
      </c>
      <c r="EF6" s="21">
        <f t="shared" ref="EF6:EN6" si="14">IF(EF7="",NA(),EF7)</f>
        <v>0.01</v>
      </c>
      <c r="EG6" s="21">
        <f t="shared" si="14"/>
        <v>0.01</v>
      </c>
      <c r="EH6" s="21">
        <f t="shared" si="14"/>
        <v>0.01</v>
      </c>
      <c r="EI6" s="21">
        <f t="shared" si="14"/>
        <v>0.08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312037</v>
      </c>
      <c r="D7" s="23">
        <v>46</v>
      </c>
      <c r="E7" s="23">
        <v>17</v>
      </c>
      <c r="F7" s="23">
        <v>1</v>
      </c>
      <c r="G7" s="23">
        <v>0</v>
      </c>
      <c r="H7" s="23" t="s">
        <v>95</v>
      </c>
      <c r="I7" s="23" t="s">
        <v>96</v>
      </c>
      <c r="J7" s="23" t="s">
        <v>97</v>
      </c>
      <c r="K7" s="23" t="s">
        <v>98</v>
      </c>
      <c r="L7" s="23" t="s">
        <v>99</v>
      </c>
      <c r="M7" s="23" t="s">
        <v>100</v>
      </c>
      <c r="N7" s="24" t="s">
        <v>101</v>
      </c>
      <c r="O7" s="24">
        <v>48.13</v>
      </c>
      <c r="P7" s="24">
        <v>76.52</v>
      </c>
      <c r="Q7" s="24">
        <v>95.94</v>
      </c>
      <c r="R7" s="24">
        <v>3531</v>
      </c>
      <c r="S7" s="24">
        <v>43663</v>
      </c>
      <c r="T7" s="24">
        <v>272.06</v>
      </c>
      <c r="U7" s="24">
        <v>160.49</v>
      </c>
      <c r="V7" s="24">
        <v>33162</v>
      </c>
      <c r="W7" s="24">
        <v>10.87</v>
      </c>
      <c r="X7" s="24">
        <v>3050.78</v>
      </c>
      <c r="Y7" s="24">
        <v>101.81</v>
      </c>
      <c r="Z7" s="24">
        <v>100.07</v>
      </c>
      <c r="AA7" s="24">
        <v>99.04</v>
      </c>
      <c r="AB7" s="24">
        <v>100.08</v>
      </c>
      <c r="AC7" s="24">
        <v>100.04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8.7200000000000006</v>
      </c>
      <c r="AV7" s="24">
        <v>8.64</v>
      </c>
      <c r="AW7" s="24">
        <v>7.71</v>
      </c>
      <c r="AX7" s="24">
        <v>26.01</v>
      </c>
      <c r="AY7" s="24">
        <v>14.92</v>
      </c>
      <c r="AZ7" s="24">
        <v>67.930000000000007</v>
      </c>
      <c r="BA7" s="24">
        <v>68.53</v>
      </c>
      <c r="BB7" s="24">
        <v>69.180000000000007</v>
      </c>
      <c r="BC7" s="24">
        <v>76.319999999999993</v>
      </c>
      <c r="BD7" s="24">
        <v>80.33</v>
      </c>
      <c r="BE7" s="24">
        <v>82.75</v>
      </c>
      <c r="BF7" s="24">
        <v>1810.5</v>
      </c>
      <c r="BG7" s="24">
        <v>1713.21</v>
      </c>
      <c r="BH7" s="24">
        <v>1639.9</v>
      </c>
      <c r="BI7" s="24">
        <v>1585.25</v>
      </c>
      <c r="BJ7" s="24">
        <v>1536.1</v>
      </c>
      <c r="BK7" s="24">
        <v>857.88</v>
      </c>
      <c r="BL7" s="24">
        <v>825.1</v>
      </c>
      <c r="BM7" s="24">
        <v>789.87</v>
      </c>
      <c r="BN7" s="24">
        <v>749.43</v>
      </c>
      <c r="BO7" s="24">
        <v>698.04</v>
      </c>
      <c r="BP7" s="24">
        <v>602.55999999999995</v>
      </c>
      <c r="BQ7" s="24">
        <v>99.73</v>
      </c>
      <c r="BR7" s="24">
        <v>98.61</v>
      </c>
      <c r="BS7" s="24">
        <v>99.57</v>
      </c>
      <c r="BT7" s="24">
        <v>98.06</v>
      </c>
      <c r="BU7" s="24">
        <v>98.5</v>
      </c>
      <c r="BV7" s="24">
        <v>94.97</v>
      </c>
      <c r="BW7" s="24">
        <v>97.07</v>
      </c>
      <c r="BX7" s="24">
        <v>98.06</v>
      </c>
      <c r="BY7" s="24">
        <v>98.46</v>
      </c>
      <c r="BZ7" s="24">
        <v>97.98</v>
      </c>
      <c r="CA7" s="24">
        <v>97.94</v>
      </c>
      <c r="CB7" s="24">
        <v>191.07</v>
      </c>
      <c r="CC7" s="24">
        <v>193.71</v>
      </c>
      <c r="CD7" s="24">
        <v>191.96</v>
      </c>
      <c r="CE7" s="24">
        <v>195.19</v>
      </c>
      <c r="CF7" s="24">
        <v>194.8</v>
      </c>
      <c r="CG7" s="24">
        <v>159.49</v>
      </c>
      <c r="CH7" s="24">
        <v>157.81</v>
      </c>
      <c r="CI7" s="24">
        <v>157.37</v>
      </c>
      <c r="CJ7" s="24">
        <v>157.44999999999999</v>
      </c>
      <c r="CK7" s="24">
        <v>159.75</v>
      </c>
      <c r="CL7" s="24">
        <v>140.97999999999999</v>
      </c>
      <c r="CM7" s="24" t="s">
        <v>101</v>
      </c>
      <c r="CN7" s="24" t="s">
        <v>101</v>
      </c>
      <c r="CO7" s="24" t="s">
        <v>101</v>
      </c>
      <c r="CP7" s="24" t="s">
        <v>101</v>
      </c>
      <c r="CQ7" s="24" t="s">
        <v>101</v>
      </c>
      <c r="CR7" s="24">
        <v>65.28</v>
      </c>
      <c r="CS7" s="24">
        <v>64.92</v>
      </c>
      <c r="CT7" s="24">
        <v>64.14</v>
      </c>
      <c r="CU7" s="24">
        <v>63.71</v>
      </c>
      <c r="CV7" s="24">
        <v>64.95</v>
      </c>
      <c r="CW7" s="24">
        <v>60.13</v>
      </c>
      <c r="CX7" s="24">
        <v>88.05</v>
      </c>
      <c r="CY7" s="24">
        <v>88.06</v>
      </c>
      <c r="CZ7" s="24">
        <v>88.04</v>
      </c>
      <c r="DA7" s="24">
        <v>88.01</v>
      </c>
      <c r="DB7" s="24">
        <v>88.06</v>
      </c>
      <c r="DC7" s="24">
        <v>92.72</v>
      </c>
      <c r="DD7" s="24">
        <v>92.88</v>
      </c>
      <c r="DE7" s="24">
        <v>92.9</v>
      </c>
      <c r="DF7" s="24">
        <v>92.89</v>
      </c>
      <c r="DG7" s="24">
        <v>93.08</v>
      </c>
      <c r="DH7" s="24">
        <v>96</v>
      </c>
      <c r="DI7" s="24">
        <v>3.84</v>
      </c>
      <c r="DJ7" s="24">
        <v>7.68</v>
      </c>
      <c r="DK7" s="24">
        <v>11.21</v>
      </c>
      <c r="DL7" s="24">
        <v>14.67</v>
      </c>
      <c r="DM7" s="24">
        <v>17.920000000000002</v>
      </c>
      <c r="DN7" s="24">
        <v>23.79</v>
      </c>
      <c r="DO7" s="24">
        <v>25.66</v>
      </c>
      <c r="DP7" s="24">
        <v>27.46</v>
      </c>
      <c r="DQ7" s="24">
        <v>29.93</v>
      </c>
      <c r="DR7" s="24">
        <v>31.89</v>
      </c>
      <c r="DS7" s="24">
        <v>42.2</v>
      </c>
      <c r="DT7" s="24">
        <v>0.68</v>
      </c>
      <c r="DU7" s="24">
        <v>0.68</v>
      </c>
      <c r="DV7" s="24">
        <v>0.74</v>
      </c>
      <c r="DW7" s="24">
        <v>0.76</v>
      </c>
      <c r="DX7" s="24">
        <v>0.84</v>
      </c>
      <c r="DY7" s="24">
        <v>1.22</v>
      </c>
      <c r="DZ7" s="24">
        <v>1.61</v>
      </c>
      <c r="EA7" s="24">
        <v>2.08</v>
      </c>
      <c r="EB7" s="24">
        <v>2.74</v>
      </c>
      <c r="EC7" s="24">
        <v>3.24</v>
      </c>
      <c r="ED7" s="24">
        <v>9.4600000000000009</v>
      </c>
      <c r="EE7" s="24">
        <v>0.01</v>
      </c>
      <c r="EF7" s="24">
        <v>0.01</v>
      </c>
      <c r="EG7" s="24">
        <v>0.01</v>
      </c>
      <c r="EH7" s="24">
        <v>0.01</v>
      </c>
      <c r="EI7" s="24">
        <v>0.08</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112</v>
      </c>
      <c r="F13" t="s">
        <v>109</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2025-12-23T06:04:07Z</dcterms:created>
  <dcterms:modified xsi:type="dcterms:W3CDTF">2026-01-19T01:44:35Z</dcterms:modified>
  <cp:category/>
</cp:coreProperties>
</file>