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04経営\11照会・調査\04_経営比較分析表\R7（R6決算）\業務課分\下水道事業【経営比較分析表】2024_312037_46_1718\【経営比較分析表】2024_312037_46_1718\"/>
    </mc:Choice>
  </mc:AlternateContent>
  <xr:revisionPtr revIDLastSave="0" documentId="13_ncr:1_{F4B9714C-89AB-4DE6-966F-2CB65077856E}" xr6:coauthVersionLast="47" xr6:coauthVersionMax="47" xr10:uidLastSave="{00000000-0000-0000-0000-000000000000}"/>
  <workbookProtection workbookAlgorithmName="SHA-512" workbookHashValue="bWNvwbteXY3eHgb3Ss8PkhQW0LO+omV7U49t1cBWAywIbDLaMwp6qKSxr5AI5hFsre8mhCoZA+RTP2zc0BxfHQ==" workbookSaltValue="b+UWgfjPpprcdaifkGkVwA==" workbookSpinCount="100000" lockStructure="1"/>
  <bookViews>
    <workbookView xWindow="20370" yWindow="-1545" windowWidth="30960" windowHeight="168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I85" i="4"/>
  <c r="G85" i="4"/>
  <c r="F85" i="4"/>
  <c r="AT10" i="4"/>
  <c r="I10" i="4"/>
</calcChain>
</file>

<file path=xl/sharedStrings.xml><?xml version="1.0" encoding="utf-8"?>
<sst xmlns="http://schemas.openxmlformats.org/spreadsheetml/2006/main" count="231" uniqueCount="117">
  <si>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</si>
  <si>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</si>
  <si>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</si>
  <si>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</si>
  <si>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</si>
  <si>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</si>
  <si>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</si>
  <si>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</si>
  <si>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</si>
  <si>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</si>
  <si>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</si>
  <si>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</si>
  <si>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</si>
  <si>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</si>
  <si>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</si>
  <si>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</si>
  <si>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</si>
  <si>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</si>
  <si>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</si>
  <si>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</si>
  <si>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</si>
  <si>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</si>
  <si>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</si>
  <si>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</si>
  <si>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</si>
  <si>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</si>
  <si>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</si>
  <si>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</si>
  <si>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</si>
  <si>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</si>
  <si>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</si>
  <si>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</si>
  <si>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</si>
  <si>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</si>
  <si>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</si>
  <si>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</si>
  <si>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</si>
  <si>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</si>
  <si>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</si>
  <si>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</si>
  <si>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</si>
  <si>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</si>
  <si>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</si>
  <si>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</si>
  <si>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</si>
  <si>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</si>
  <si>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</si>
  <si>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</si>
  <si>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</si>
  <si>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</si>
  <si>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</si>
  <si>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</si>
  <si>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</si>
  <si>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</si>
  <si>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</si>
  <si>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</si>
  <si>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</si>
  <si>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</si>
  <si>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</si>
  <si>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</si>
  <si>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</si>
  <si>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</si>
  <si>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</si>
  <si>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</si>
  <si>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</si>
  <si>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</si>
  <si>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</si>
  <si>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</si>
  <si>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</si>
  <si>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</si>
  <si>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</si>
  <si>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</si>
  <si>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</si>
  <si>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</si>
  <si>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</si>
  <si>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</si>
  <si>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</si>
  <si>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</si>
  <si>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</si>
  <si>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</si>
  <si>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</si>
  <si>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</si>
  <si>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</si>
  <si>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</si>
  <si>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</si>
  <si>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</si>
  <si>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</si>
  <si>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</si>
  <si>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</si>
  <si>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</si>
  <si>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</si>
  <si>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</si>
  <si>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</si>
  <si>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</si>
  <si>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</si>
  <si>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</si>
  <si>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鳥取県　倉吉市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</si>
  <si>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</si>
  <si>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</si>
  <si>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</si>
  <si>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</si>
  <si>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</si>
  <si>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</si>
  <si>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</si>
  <si>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</si>
  <si>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</si>
  <si>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</si>
  <si>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</si>
  <si>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</si>
  <si>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</si>
  <si>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</si>
  <si>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</si>
  <si>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</si>
  <si>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</si>
  <si>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人口減による使用料収入の減が見込まれる。また、今後必要とされる管渠更新事業費等、多額の投資が必要となり、経営状況の悪化が懸念される。
　４年ごとに使用料の見直しを行い、収支バランスを図っていくとともに、近年行っている処理施設機器の更新や、管渠の耐用年数が20年以内には到来することを考慮し、処理場の統合や公共下水道への接続について検討が必要。</t>
    <rPh sb="78" eb="80">
      <t>ミナオ</t>
    </rPh>
    <rPh sb="85" eb="87">
      <t>シュウシ</t>
    </rPh>
    <phoneticPr fontId="4"/>
  </si>
  <si>
    <t xml:space="preserve"> 令和２年度から地方公営企業法を適用している。
①経常収支比率は、一般会計からの補助金により、おおむね100％となっている。
②累積欠損金比率は、法適用移行時の欠損金があり、令和９年度に解消する予定である。
③流動比率は、流動負債のほとんどが企業債であり、これを控除すると107.37％となり100％以上となる。
④企業債残高対事業規模比率は、類似団体よりも比率は高いが、今後の地方債残高は逓減を見込む。ただし、これから管渠や機器の更新時期を迎えるため、緊急性等を考慮し、過剰投資とならないよう検討が必要。
⑤経費回収率と⑥汚水処理原価は、人口減少により営業収益が年々減少していくため、４年ごとに使用料の見直しを行い、改善を図っていく。
⑦施設利用率については、41.36％と類似団体よりも利用率が低いことから、施設規模の見直しが必要。
⑧水洗化率は、下水道未接続世帯の多くが高齢者単独世帯であり、今後大幅な新規利用者数の増は見込めない。</t>
    <rPh sb="8" eb="10">
      <t>チホウ</t>
    </rPh>
    <rPh sb="75" eb="78">
      <t>ホウテキヨウ</t>
    </rPh>
    <rPh sb="78" eb="80">
      <t>イコウ</t>
    </rPh>
    <rPh sb="80" eb="81">
      <t>ジ</t>
    </rPh>
    <rPh sb="89" eb="91">
      <t>レイワ</t>
    </rPh>
    <rPh sb="92" eb="93">
      <t>ネン</t>
    </rPh>
    <rPh sb="95" eb="97">
      <t>カイショウ</t>
    </rPh>
    <rPh sb="99" eb="101">
      <t>ヨテイ</t>
    </rPh>
    <rPh sb="217" eb="219">
      <t>キキ</t>
    </rPh>
    <rPh sb="307" eb="309">
      <t>ミナオ</t>
    </rPh>
    <rPh sb="311" eb="312">
      <t>オコナ</t>
    </rPh>
    <rPh sb="344" eb="346">
      <t>ルイジ</t>
    </rPh>
    <rPh sb="346" eb="348">
      <t>ダンタイ</t>
    </rPh>
    <rPh sb="351" eb="354">
      <t>リヨウリツ</t>
    </rPh>
    <rPh sb="355" eb="356">
      <t>ヒク</t>
    </rPh>
    <rPh sb="362" eb="364">
      <t>シセツ</t>
    </rPh>
    <rPh sb="364" eb="366">
      <t>キボ</t>
    </rPh>
    <rPh sb="367" eb="369">
      <t>ミナオ</t>
    </rPh>
    <rPh sb="371" eb="373">
      <t>ヒツヨウ</t>
    </rPh>
    <phoneticPr fontId="4"/>
  </si>
  <si>
    <t>①有形固定資産減価償却率は、法適用に移行して５年であるため低くなっている。
②管渠老朽化率は、0％であるが、これから20年以内には管渠更新時期を迎えるため悪化を見込んでいる。
③管渠改善率について、これまで、管渠破損の際には細かな補修で対応してきていたが、これから管渠更新時期を迎えるため、計画的な更新事業の検討が必要である。
　施設改修については、現在、平成24年度に作成した『最適整備構想及び総合計画』に沿って行っているが、令和６年度～令和７年度にかけて、新たに『維持管理適正化計画』の作成を予定している。</t>
    <rPh sb="40" eb="42">
      <t>カンキョ</t>
    </rPh>
    <rPh sb="42" eb="45">
      <t>ロウキュウカ</t>
    </rPh>
    <rPh sb="61" eb="62">
      <t>ネン</t>
    </rPh>
    <rPh sb="62" eb="64">
      <t>イナイ</t>
    </rPh>
    <rPh sb="81" eb="83">
      <t>ミコ</t>
    </rPh>
    <rPh sb="167" eb="169">
      <t>シセツ</t>
    </rPh>
    <rPh sb="169" eb="171">
      <t>カイシュウ</t>
    </rPh>
    <rPh sb="177" eb="179">
      <t>ゲンザイ</t>
    </rPh>
    <rPh sb="180" eb="182">
      <t>ヘイセイ</t>
    </rPh>
    <rPh sb="184" eb="186">
      <t>ネンド</t>
    </rPh>
    <rPh sb="187" eb="189">
      <t>サクセイ</t>
    </rPh>
    <rPh sb="216" eb="218">
      <t>レイワ</t>
    </rPh>
    <rPh sb="219" eb="221">
      <t>ネンド</t>
    </rPh>
    <rPh sb="222" eb="224">
      <t>レイワ</t>
    </rPh>
    <rPh sb="225" eb="227">
      <t>ネンド</t>
    </rPh>
    <rPh sb="232" eb="233">
      <t>アラ</t>
    </rPh>
    <rPh sb="247" eb="249">
      <t>サクセイ</t>
    </rPh>
    <rPh sb="250" eb="252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</si>
</sst>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B-45C7-B18D-E254D05D8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B-45C7-B18D-E254D05D8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44.57</c:v>
                </c:pt>
                <c:pt idx="2">
                  <c:v>43.22</c:v>
                </c:pt>
                <c:pt idx="3">
                  <c:v>42.9</c:v>
                </c:pt>
                <c:pt idx="4">
                  <c:v>41.36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E-451C-BACF-AA4832E85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E-451C-BACF-AA4832E85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83.09</c:v>
                </c:pt>
                <c:pt idx="1">
                  <c:v>83.41</c:v>
                </c:pt>
                <c:pt idx="2">
                  <c:v>83.41</c:v>
                </c:pt>
                <c:pt idx="3">
                  <c:v>83.62</c:v>
                </c:pt>
                <c:pt idx="4">
                  <c:v>83.72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6-46B9-9CF2-ADF0DFB75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6-46B9-9CF2-ADF0DFB75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100.35</c:v>
                </c:pt>
                <c:pt idx="1">
                  <c:v>100.05</c:v>
                </c:pt>
                <c:pt idx="2">
                  <c:v>99.98</c:v>
                </c:pt>
                <c:pt idx="3">
                  <c:v>100.05</c:v>
                </c:pt>
                <c:pt idx="4">
                  <c:v>100.03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5-4535-9C9F-F26F213F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105.5</c:v>
                </c:pt>
                <c:pt idx="3">
                  <c:v>106.35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5-4535-9C9F-F26F213F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4.5</c:v>
                </c:pt>
                <c:pt idx="1">
                  <c:v>8.9700000000000006</c:v>
                </c:pt>
                <c:pt idx="2">
                  <c:v>12.45</c:v>
                </c:pt>
                <c:pt idx="3">
                  <c:v>15.75</c:v>
                </c:pt>
                <c:pt idx="4">
                  <c:v>18.940000000000001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9-41FD-973D-A069A1F29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25.19</c:v>
                </c:pt>
                <c:pt idx="3">
                  <c:v>25.46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9-41FD-973D-A069A1F29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E-45D9-85E9-14410310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 formatCode="#,##0.00;&quot;△&quot;#,##0.00;&quot;-&quot;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E-45D9-85E9-14410310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766.43</c:v>
                </c:pt>
                <c:pt idx="1">
                  <c:v>696.61</c:v>
                </c:pt>
                <c:pt idx="2">
                  <c:v>605.1</c:v>
                </c:pt>
                <c:pt idx="3">
                  <c:v>493.85</c:v>
                </c:pt>
                <c:pt idx="4">
                  <c:v>373.21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5-4441-B199-2B31EECD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145.43</c:v>
                </c:pt>
                <c:pt idx="3">
                  <c:v>129.88999999999999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5-4441-B199-2B31EECD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6.73</c:v>
                </c:pt>
                <c:pt idx="1">
                  <c:v>10.96</c:v>
                </c:pt>
                <c:pt idx="2">
                  <c:v>10.02</c:v>
                </c:pt>
                <c:pt idx="3">
                  <c:v>18.2</c:v>
                </c:pt>
                <c:pt idx="4">
                  <c:v>19.68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010-980F-AD4D59AB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38.4</c:v>
                </c:pt>
                <c:pt idx="3">
                  <c:v>44.04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7-4010-980F-AD4D59AB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4813.91</c:v>
                </c:pt>
                <c:pt idx="1">
                  <c:v>4639.0600000000004</c:v>
                </c:pt>
                <c:pt idx="2">
                  <c:v>4461.16</c:v>
                </c:pt>
                <c:pt idx="3">
                  <c:v>4256.92</c:v>
                </c:pt>
                <c:pt idx="4">
                  <c:v>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8-45FA-9A51-027BE19B9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8-45FA-9A51-027BE19B9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80.73</c:v>
                </c:pt>
                <c:pt idx="1">
                  <c:v>77.98</c:v>
                </c:pt>
                <c:pt idx="2">
                  <c:v>75.25</c:v>
                </c:pt>
                <c:pt idx="3">
                  <c:v>70.510000000000005</c:v>
                </c:pt>
                <c:pt idx="4">
                  <c:v>52.02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0-4D37-9BFF-6E477CD23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0-4D37-9BFF-6E477CD23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221.76</c:v>
                </c:pt>
                <c:pt idx="1">
                  <c:v>229.62</c:v>
                </c:pt>
                <c:pt idx="2">
                  <c:v>238.08</c:v>
                </c:pt>
                <c:pt idx="3">
                  <c:v>254.7</c:v>
                </c:pt>
                <c:pt idx="4">
                  <c:v>344.02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8-4963-8546-4BADD2EF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8-4963-8546-4BADD2EF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C37" zoomScale="90" zoomScaleNormal="9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鳥取県　倉吉市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43663</v>
      </c>
      <c r="AM8" s="54"/>
      <c r="AN8" s="54"/>
      <c r="AO8" s="54"/>
      <c r="AP8" s="54"/>
      <c r="AQ8" s="54"/>
      <c r="AR8" s="54"/>
      <c r="AS8" s="54"/>
      <c r="AT8" s="53">
        <f>データ!T6</f>
        <v>272.06</v>
      </c>
      <c r="AU8" s="53"/>
      <c r="AV8" s="53"/>
      <c r="AW8" s="53"/>
      <c r="AX8" s="53"/>
      <c r="AY8" s="53"/>
      <c r="AZ8" s="53"/>
      <c r="BA8" s="53"/>
      <c r="BB8" s="53">
        <f>データ!U6</f>
        <v>160.49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41.83</v>
      </c>
      <c r="J10" s="53"/>
      <c r="K10" s="53"/>
      <c r="L10" s="53"/>
      <c r="M10" s="53"/>
      <c r="N10" s="53"/>
      <c r="O10" s="53"/>
      <c r="P10" s="53">
        <f>データ!P6</f>
        <v>13.83</v>
      </c>
      <c r="Q10" s="53"/>
      <c r="R10" s="53"/>
      <c r="S10" s="53"/>
      <c r="T10" s="53"/>
      <c r="U10" s="53"/>
      <c r="V10" s="53"/>
      <c r="W10" s="53">
        <f>データ!Q6</f>
        <v>99.95</v>
      </c>
      <c r="X10" s="53"/>
      <c r="Y10" s="53"/>
      <c r="Z10" s="53"/>
      <c r="AA10" s="53"/>
      <c r="AB10" s="53"/>
      <c r="AC10" s="53"/>
      <c r="AD10" s="54">
        <f>データ!R6</f>
        <v>3531</v>
      </c>
      <c r="AE10" s="54"/>
      <c r="AF10" s="54"/>
      <c r="AG10" s="54"/>
      <c r="AH10" s="54"/>
      <c r="AI10" s="54"/>
      <c r="AJ10" s="54"/>
      <c r="AK10" s="2"/>
      <c r="AL10" s="54">
        <f>データ!V6</f>
        <v>5994</v>
      </c>
      <c r="AM10" s="54"/>
      <c r="AN10" s="54"/>
      <c r="AO10" s="54"/>
      <c r="AP10" s="54"/>
      <c r="AQ10" s="54"/>
      <c r="AR10" s="54"/>
      <c r="AS10" s="54"/>
      <c r="AT10" s="53">
        <f>データ!W6</f>
        <v>10.44</v>
      </c>
      <c r="AU10" s="53"/>
      <c r="AV10" s="53"/>
      <c r="AW10" s="53"/>
      <c r="AX10" s="53"/>
      <c r="AY10" s="53"/>
      <c r="AZ10" s="53"/>
      <c r="BA10" s="53"/>
      <c r="BB10" s="53">
        <f>データ!X6</f>
        <v>574.14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116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Bvnv/F3AdP81L7+tUdODXvmIZwZa59k1pUrrg2n8vswzhu3a4rOZ0k560YPNB56H+/krH/X0maOtFtW889TENA==" saltValue="mDgAE8uwBhRn+tCd0lv6z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312037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鳥取県　倉吉市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41.83</v>
      </c>
      <c r="P6" s="20">
        <f t="shared" si="3"/>
        <v>13.83</v>
      </c>
      <c r="Q6" s="20">
        <f t="shared" si="3"/>
        <v>99.95</v>
      </c>
      <c r="R6" s="20">
        <f t="shared" si="3"/>
        <v>3531</v>
      </c>
      <c r="S6" s="20">
        <f t="shared" si="3"/>
        <v>43663</v>
      </c>
      <c r="T6" s="20">
        <f t="shared" si="3"/>
        <v>272.06</v>
      </c>
      <c r="U6" s="20">
        <f t="shared" si="3"/>
        <v>160.49</v>
      </c>
      <c r="V6" s="20">
        <f t="shared" si="3"/>
        <v>5994</v>
      </c>
      <c r="W6" s="20">
        <f t="shared" si="3"/>
        <v>10.44</v>
      </c>
      <c r="X6" s="20">
        <f t="shared" si="3"/>
        <v>574.14</v>
      </c>
      <c r="Y6" s="21">
        <f>IF(Y7="",NA(),Y7)</f>
        <v>100.35</v>
      </c>
      <c r="Z6" s="21">
        <f t="shared" ref="Z6:AH6" si="4">IF(Z7="",NA(),Z7)</f>
        <v>100.05</v>
      </c>
      <c r="AA6" s="21">
        <f t="shared" si="4"/>
        <v>99.98</v>
      </c>
      <c r="AB6" s="21">
        <f t="shared" si="4"/>
        <v>100.05</v>
      </c>
      <c r="AC6" s="21">
        <f t="shared" si="4"/>
        <v>100.03</v>
      </c>
      <c r="AD6" s="21">
        <f t="shared" si="4"/>
        <v>106.37</v>
      </c>
      <c r="AE6" s="21">
        <f t="shared" si="4"/>
        <v>106.07</v>
      </c>
      <c r="AF6" s="21">
        <f t="shared" si="4"/>
        <v>105.5</v>
      </c>
      <c r="AG6" s="21">
        <f t="shared" si="4"/>
        <v>106.35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1">
        <f>IF(AJ7="",NA(),AJ7)</f>
        <v>766.43</v>
      </c>
      <c r="AK6" s="21">
        <f t="shared" ref="AK6:AS6" si="5">IF(AK7="",NA(),AK7)</f>
        <v>696.61</v>
      </c>
      <c r="AL6" s="21">
        <f t="shared" si="5"/>
        <v>605.1</v>
      </c>
      <c r="AM6" s="21">
        <f t="shared" si="5"/>
        <v>493.85</v>
      </c>
      <c r="AN6" s="21">
        <f t="shared" si="5"/>
        <v>373.21</v>
      </c>
      <c r="AO6" s="21">
        <f t="shared" si="5"/>
        <v>139.02000000000001</v>
      </c>
      <c r="AP6" s="21">
        <f t="shared" si="5"/>
        <v>132.04</v>
      </c>
      <c r="AQ6" s="21">
        <f t="shared" si="5"/>
        <v>145.43</v>
      </c>
      <c r="AR6" s="21">
        <f t="shared" si="5"/>
        <v>129.88999999999999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>
        <f>IF(AU7="",NA(),AU7)</f>
        <v>6.73</v>
      </c>
      <c r="AV6" s="21">
        <f t="shared" ref="AV6:BD6" si="6">IF(AV7="",NA(),AV7)</f>
        <v>10.96</v>
      </c>
      <c r="AW6" s="21">
        <f t="shared" si="6"/>
        <v>10.02</v>
      </c>
      <c r="AX6" s="21">
        <f t="shared" si="6"/>
        <v>18.2</v>
      </c>
      <c r="AY6" s="21">
        <f t="shared" si="6"/>
        <v>19.68</v>
      </c>
      <c r="AZ6" s="21">
        <f t="shared" si="6"/>
        <v>29.13</v>
      </c>
      <c r="BA6" s="21">
        <f t="shared" si="6"/>
        <v>35.69</v>
      </c>
      <c r="BB6" s="21">
        <f t="shared" si="6"/>
        <v>38.4</v>
      </c>
      <c r="BC6" s="21">
        <f t="shared" si="6"/>
        <v>44.04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>
        <f>IF(BF7="",NA(),BF7)</f>
        <v>4813.91</v>
      </c>
      <c r="BG6" s="21">
        <f t="shared" ref="BG6:BO6" si="7">IF(BG7="",NA(),BG7)</f>
        <v>4639.0600000000004</v>
      </c>
      <c r="BH6" s="21">
        <f t="shared" si="7"/>
        <v>4461.16</v>
      </c>
      <c r="BI6" s="21">
        <f t="shared" si="7"/>
        <v>4256.92</v>
      </c>
      <c r="BJ6" s="21">
        <f t="shared" si="7"/>
        <v>4109</v>
      </c>
      <c r="BK6" s="21">
        <f t="shared" si="7"/>
        <v>867.83</v>
      </c>
      <c r="BL6" s="21">
        <f t="shared" si="7"/>
        <v>791.76</v>
      </c>
      <c r="BM6" s="21">
        <f t="shared" si="7"/>
        <v>900.82</v>
      </c>
      <c r="BN6" s="21">
        <f t="shared" si="7"/>
        <v>839.21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>
        <f>IF(BQ7="",NA(),BQ7)</f>
        <v>80.73</v>
      </c>
      <c r="BR6" s="21">
        <f t="shared" ref="BR6:BZ6" si="8">IF(BR7="",NA(),BR7)</f>
        <v>77.98</v>
      </c>
      <c r="BS6" s="21">
        <f t="shared" si="8"/>
        <v>75.25</v>
      </c>
      <c r="BT6" s="21">
        <f t="shared" si="8"/>
        <v>70.510000000000005</v>
      </c>
      <c r="BU6" s="21">
        <f t="shared" si="8"/>
        <v>52.02</v>
      </c>
      <c r="BV6" s="21">
        <f t="shared" si="8"/>
        <v>57.08</v>
      </c>
      <c r="BW6" s="21">
        <f t="shared" si="8"/>
        <v>56.26</v>
      </c>
      <c r="BX6" s="21">
        <f t="shared" si="8"/>
        <v>52.94</v>
      </c>
      <c r="BY6" s="21">
        <f t="shared" si="8"/>
        <v>52.05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>
        <f>IF(CB7="",NA(),CB7)</f>
        <v>221.76</v>
      </c>
      <c r="CC6" s="21">
        <f t="shared" ref="CC6:CK6" si="9">IF(CC7="",NA(),CC7)</f>
        <v>229.62</v>
      </c>
      <c r="CD6" s="21">
        <f t="shared" si="9"/>
        <v>238.08</v>
      </c>
      <c r="CE6" s="21">
        <f t="shared" si="9"/>
        <v>254.7</v>
      </c>
      <c r="CF6" s="21">
        <f t="shared" si="9"/>
        <v>344.02</v>
      </c>
      <c r="CG6" s="21">
        <f t="shared" si="9"/>
        <v>274.99</v>
      </c>
      <c r="CH6" s="21">
        <f t="shared" si="9"/>
        <v>282.08999999999997</v>
      </c>
      <c r="CI6" s="21">
        <f t="shared" si="9"/>
        <v>303.27999999999997</v>
      </c>
      <c r="CJ6" s="21">
        <f t="shared" si="9"/>
        <v>301.86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0">
        <f>IF(CM7="",NA(),CM7)</f>
        <v>0</v>
      </c>
      <c r="CN6" s="21">
        <f t="shared" ref="CN6:CV6" si="10">IF(CN7="",NA(),CN7)</f>
        <v>44.57</v>
      </c>
      <c r="CO6" s="21">
        <f t="shared" si="10"/>
        <v>43.22</v>
      </c>
      <c r="CP6" s="21">
        <f t="shared" si="10"/>
        <v>42.9</v>
      </c>
      <c r="CQ6" s="21">
        <f t="shared" si="10"/>
        <v>41.36</v>
      </c>
      <c r="CR6" s="21">
        <f t="shared" si="10"/>
        <v>54.83</v>
      </c>
      <c r="CS6" s="21">
        <f t="shared" si="10"/>
        <v>66.53</v>
      </c>
      <c r="CT6" s="21">
        <f t="shared" si="10"/>
        <v>52.35</v>
      </c>
      <c r="CU6" s="21">
        <f t="shared" si="10"/>
        <v>46.25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>
        <f>IF(CX7="",NA(),CX7)</f>
        <v>83.09</v>
      </c>
      <c r="CY6" s="21">
        <f t="shared" ref="CY6:DG6" si="11">IF(CY7="",NA(),CY7)</f>
        <v>83.41</v>
      </c>
      <c r="CZ6" s="21">
        <f t="shared" si="11"/>
        <v>83.41</v>
      </c>
      <c r="DA6" s="21">
        <f t="shared" si="11"/>
        <v>83.62</v>
      </c>
      <c r="DB6" s="21">
        <f t="shared" si="11"/>
        <v>83.72</v>
      </c>
      <c r="DC6" s="21">
        <f t="shared" si="11"/>
        <v>84.7</v>
      </c>
      <c r="DD6" s="21">
        <f t="shared" si="11"/>
        <v>84.67</v>
      </c>
      <c r="DE6" s="21">
        <f t="shared" si="11"/>
        <v>84.39</v>
      </c>
      <c r="DF6" s="21">
        <f t="shared" si="11"/>
        <v>83.96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>
        <f>IF(DI7="",NA(),DI7)</f>
        <v>4.5</v>
      </c>
      <c r="DJ6" s="21">
        <f t="shared" ref="DJ6:DR6" si="12">IF(DJ7="",NA(),DJ7)</f>
        <v>8.9700000000000006</v>
      </c>
      <c r="DK6" s="21">
        <f t="shared" si="12"/>
        <v>12.45</v>
      </c>
      <c r="DL6" s="21">
        <f t="shared" si="12"/>
        <v>15.75</v>
      </c>
      <c r="DM6" s="21">
        <f t="shared" si="12"/>
        <v>18.940000000000001</v>
      </c>
      <c r="DN6" s="21">
        <f t="shared" si="12"/>
        <v>20.34</v>
      </c>
      <c r="DO6" s="21">
        <f t="shared" si="12"/>
        <v>21.85</v>
      </c>
      <c r="DP6" s="21">
        <f t="shared" si="12"/>
        <v>25.19</v>
      </c>
      <c r="DQ6" s="21">
        <f t="shared" si="12"/>
        <v>25.46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1">
        <f t="shared" si="13"/>
        <v>0.19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0.03</v>
      </c>
      <c r="EM6" s="21">
        <f t="shared" si="14"/>
        <v>0.03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2024</v>
      </c>
      <c r="C7" s="23">
        <v>312037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41.83</v>
      </c>
      <c r="P7" s="24">
        <v>13.83</v>
      </c>
      <c r="Q7" s="24">
        <v>99.95</v>
      </c>
      <c r="R7" s="24">
        <v>3531</v>
      </c>
      <c r="S7" s="24">
        <v>43663</v>
      </c>
      <c r="T7" s="24">
        <v>272.06</v>
      </c>
      <c r="U7" s="24">
        <v>160.49</v>
      </c>
      <c r="V7" s="24">
        <v>5994</v>
      </c>
      <c r="W7" s="24">
        <v>10.44</v>
      </c>
      <c r="X7" s="24">
        <v>574.14</v>
      </c>
      <c r="Y7" s="24">
        <v>100.35</v>
      </c>
      <c r="Z7" s="24">
        <v>100.05</v>
      </c>
      <c r="AA7" s="24">
        <v>99.98</v>
      </c>
      <c r="AB7" s="24">
        <v>100.05</v>
      </c>
      <c r="AC7" s="24">
        <v>100.03</v>
      </c>
      <c r="AD7" s="24">
        <v>106.37</v>
      </c>
      <c r="AE7" s="24">
        <v>106.07</v>
      </c>
      <c r="AF7" s="24">
        <v>105.5</v>
      </c>
      <c r="AG7" s="24">
        <v>106.35</v>
      </c>
      <c r="AH7" s="24">
        <v>103.04</v>
      </c>
      <c r="AI7" s="24">
        <v>104.3</v>
      </c>
      <c r="AJ7" s="24">
        <v>766.43</v>
      </c>
      <c r="AK7" s="24">
        <v>696.61</v>
      </c>
      <c r="AL7" s="24">
        <v>605.1</v>
      </c>
      <c r="AM7" s="24">
        <v>493.85</v>
      </c>
      <c r="AN7" s="24">
        <v>373.21</v>
      </c>
      <c r="AO7" s="24">
        <v>139.02000000000001</v>
      </c>
      <c r="AP7" s="24">
        <v>132.04</v>
      </c>
      <c r="AQ7" s="24">
        <v>145.43</v>
      </c>
      <c r="AR7" s="24">
        <v>129.88999999999999</v>
      </c>
      <c r="AS7" s="24">
        <v>100.31</v>
      </c>
      <c r="AT7" s="24">
        <v>102.74</v>
      </c>
      <c r="AU7" s="24">
        <v>6.73</v>
      </c>
      <c r="AV7" s="24">
        <v>10.96</v>
      </c>
      <c r="AW7" s="24">
        <v>10.02</v>
      </c>
      <c r="AX7" s="24">
        <v>18.2</v>
      </c>
      <c r="AY7" s="24">
        <v>19.68</v>
      </c>
      <c r="AZ7" s="24">
        <v>29.13</v>
      </c>
      <c r="BA7" s="24">
        <v>35.69</v>
      </c>
      <c r="BB7" s="24">
        <v>38.4</v>
      </c>
      <c r="BC7" s="24">
        <v>44.04</v>
      </c>
      <c r="BD7" s="24">
        <v>41.03</v>
      </c>
      <c r="BE7" s="24">
        <v>47.19</v>
      </c>
      <c r="BF7" s="24">
        <v>4813.91</v>
      </c>
      <c r="BG7" s="24">
        <v>4639.0600000000004</v>
      </c>
      <c r="BH7" s="24">
        <v>4461.16</v>
      </c>
      <c r="BI7" s="24">
        <v>4256.92</v>
      </c>
      <c r="BJ7" s="24">
        <v>4109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796.8</v>
      </c>
      <c r="BP7" s="24">
        <v>798.1</v>
      </c>
      <c r="BQ7" s="24">
        <v>80.73</v>
      </c>
      <c r="BR7" s="24">
        <v>77.98</v>
      </c>
      <c r="BS7" s="24">
        <v>75.25</v>
      </c>
      <c r="BT7" s="24">
        <v>70.510000000000005</v>
      </c>
      <c r="BU7" s="24">
        <v>52.02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58.41</v>
      </c>
      <c r="CA7" s="24">
        <v>54.51</v>
      </c>
      <c r="CB7" s="24">
        <v>221.76</v>
      </c>
      <c r="CC7" s="24">
        <v>229.62</v>
      </c>
      <c r="CD7" s="24">
        <v>238.08</v>
      </c>
      <c r="CE7" s="24">
        <v>254.7</v>
      </c>
      <c r="CF7" s="24">
        <v>344.02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267.33999999999997</v>
      </c>
      <c r="CL7" s="24">
        <v>286.33</v>
      </c>
      <c r="CM7" s="24">
        <v>0</v>
      </c>
      <c r="CN7" s="24">
        <v>44.57</v>
      </c>
      <c r="CO7" s="24">
        <v>43.22</v>
      </c>
      <c r="CP7" s="24">
        <v>42.9</v>
      </c>
      <c r="CQ7" s="24">
        <v>41.36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52.34</v>
      </c>
      <c r="CW7" s="24">
        <v>49.92</v>
      </c>
      <c r="CX7" s="24">
        <v>83.09</v>
      </c>
      <c r="CY7" s="24">
        <v>83.41</v>
      </c>
      <c r="CZ7" s="24">
        <v>83.41</v>
      </c>
      <c r="DA7" s="24">
        <v>83.62</v>
      </c>
      <c r="DB7" s="24">
        <v>83.72</v>
      </c>
      <c r="DC7" s="24">
        <v>84.7</v>
      </c>
      <c r="DD7" s="24">
        <v>84.67</v>
      </c>
      <c r="DE7" s="24">
        <v>84.39</v>
      </c>
      <c r="DF7" s="24">
        <v>83.96</v>
      </c>
      <c r="DG7" s="24">
        <v>90.05</v>
      </c>
      <c r="DH7" s="24">
        <v>87.8</v>
      </c>
      <c r="DI7" s="24">
        <v>4.5</v>
      </c>
      <c r="DJ7" s="24">
        <v>8.9700000000000006</v>
      </c>
      <c r="DK7" s="24">
        <v>12.45</v>
      </c>
      <c r="DL7" s="24">
        <v>15.75</v>
      </c>
      <c r="DM7" s="24">
        <v>18.940000000000001</v>
      </c>
      <c r="DN7" s="24">
        <v>20.34</v>
      </c>
      <c r="DO7" s="24">
        <v>21.85</v>
      </c>
      <c r="DP7" s="24">
        <v>25.19</v>
      </c>
      <c r="DQ7" s="24">
        <v>25.46</v>
      </c>
      <c r="DR7" s="24">
        <v>30.49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0.19</v>
      </c>
      <c r="EC7" s="24">
        <v>0.05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0.02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2025-12-23T06:22:07Z</dcterms:created>
  <dcterms:modified xsi:type="dcterms:W3CDTF">2026-01-19T02:55:06Z</dcterms:modified>
  <cp:category/>
</cp:coreProperties>
</file>