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下水道課\01普及係\56経営戦略、経営計画\経営比較分析表_H26年度～\令和6年度経営比較分析表\"/>
    </mc:Choice>
  </mc:AlternateContent>
  <xr:revisionPtr revIDLastSave="0" documentId="8_{47B4E7F5-5638-4A53-90DB-CAB83EB4B1DF}" xr6:coauthVersionLast="47" xr6:coauthVersionMax="47" xr10:uidLastSave="{00000000-0000-0000-0000-000000000000}"/>
  <workbookProtection workbookAlgorithmName="SHA-512" workbookHashValue="iCWtfLAYC8SGnU5BNt1PDi9AR1oHkLH3XfRprKoCbUylBBihPwiI6jfBc1oTsDoTk5eoVGlUUyJfhdTT0+m0mg==" workbookSaltValue="rUC9m8G+N7VkCOJmb6ni7w==" workbookSpinCount="100000" lockStructure="1"/>
  <bookViews>
    <workbookView xWindow="2916" yWindow="804" windowWidth="12552" windowHeight="903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<sst xmlns="http://schemas.openxmlformats.org/spreadsheetml/2006/main" count="297" uniqueCount="115">
  <si>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</si>
  <si>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</si>
  <si>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</si>
  <si>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</si>
  <si>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</si>
  <si>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</si>
  <si>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</si>
  <si>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</si>
  <si>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</si>
  <si>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</si>
  <si>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</si>
  <si>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</si>
  <si>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</si>
  <si>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</si>
  <si>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</si>
  <si>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</si>
  <si>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</si>
  <si>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</si>
  <si>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</si>
  <si>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</si>
  <si>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</si>
  <si>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</si>
  <si>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</si>
  <si>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</si>
  <si>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</si>
  <si>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</si>
  <si>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</si>
  <si>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</si>
  <si>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</si>
  <si>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</si>
  <si>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</si>
  <si>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</si>
  <si>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</si>
  <si>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</si>
  <si>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</si>
  <si>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</si>
  <si>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</si>
  <si>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</si>
  <si>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</si>
  <si>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</si>
  <si>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</si>
  <si>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</si>
  <si>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</si>
  <si>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</si>
  <si>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</si>
  <si>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</si>
  <si>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</si>
  <si>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</si>
  <si>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</si>
  <si>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</si>
  <si>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</si>
  <si>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</si>
  <si>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</si>
  <si>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</si>
  <si>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</si>
  <si>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</si>
  <si>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</si>
  <si>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</si>
  <si>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</si>
  <si>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</si>
  <si>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</si>
  <si>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</si>
  <si>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</si>
  <si>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</si>
  <si>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</si>
  <si>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</si>
  <si>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</si>
  <si>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</si>
  <si>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</si>
  <si>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</si>
  <si>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</si>
  <si>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</si>
  <si>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</si>
  <si>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</si>
  <si>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</si>
  <si>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</si>
  <si>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</si>
  <si>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</si>
  <si>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</si>
  <si>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</si>
  <si>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</si>
  <si>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</si>
  <si>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</si>
  <si>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</si>
  <si>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</si>
  <si>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</si>
  <si>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</si>
  <si>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</si>
  <si>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</si>
  <si>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</si>
  <si>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</si>
  <si>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</si>
  <si>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</si>
  <si>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</si>
  <si>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</si>
  <si>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</si>
  <si>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境港市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</si>
  <si>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</si>
  <si>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</si>
  <si>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</si>
  <si>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</si>
  <si>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</si>
  <si>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</si>
  <si>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</si>
  <si>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</si>
  <si>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</si>
  <si>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</si>
  <si>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</si>
  <si>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</si>
  <si>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</si>
  <si>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</si>
  <si>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</si>
  <si>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処理場について、事業初期から稼働する電気設備等のストックマネジメント実施計画を令和２～３年度に策定したが、躯体の耐震性の確保が必要となるため、設備改修の緊急度が高い施設から順に耐震診断を行うととともに、設備改修と耐震補強の同時施工を前提とした実施設計の実施や、改築需要額の把握及び工程見直しを行っている。
・汚水管渠について、事業初期に整備した汚水幹線等は、令和２年度法定点検において緊急の改築を要する劣化が確認されていないが、令和７年度の法定点検をふまえたストックマネジメント実施計画や、令和６年度に策定した耐震化計画に基づいた、予防保全的な改築計画の策定と将来の改築更新需要の把握が必要となっている。
・雨水幹線について、現状の排水能力や近年の気候変動に対応した浸水対策の検討経て、令和６年度に雨水管理総合計画策定が完了した。</t>
    <rPh sb="122" eb="124">
      <t>ジッシ</t>
    </rPh>
    <rPh sb="124" eb="126">
      <t>セッケイ</t>
    </rPh>
    <rPh sb="127" eb="129">
      <t>ジッシ</t>
    </rPh>
    <rPh sb="139" eb="140">
      <t>オヨ</t>
    </rPh>
    <rPh sb="185" eb="189">
      <t>ホウテイテンケン</t>
    </rPh>
    <rPh sb="215" eb="217">
      <t>レイワ</t>
    </rPh>
    <rPh sb="218" eb="220">
      <t>ネンド</t>
    </rPh>
    <rPh sb="221" eb="225">
      <t>ホウテイテンケン</t>
    </rPh>
    <rPh sb="246" eb="248">
      <t>レイワ</t>
    </rPh>
    <rPh sb="249" eb="251">
      <t>ネンド</t>
    </rPh>
    <rPh sb="252" eb="254">
      <t>サクテイ</t>
    </rPh>
    <rPh sb="341" eb="342">
      <t>ヘ</t>
    </rPh>
    <rPh sb="344" eb="346">
      <t>レイワ</t>
    </rPh>
    <rPh sb="347" eb="349">
      <t>ネンド</t>
    </rPh>
    <rPh sb="350" eb="358">
      <t>ウスイカンリソウゴウケイカク</t>
    </rPh>
    <rPh sb="358" eb="360">
      <t>サクテイ</t>
    </rPh>
    <rPh sb="361" eb="363">
      <t>カンリョウ</t>
    </rPh>
    <phoneticPr fontId="4"/>
  </si>
  <si>
    <t>・当市下水道事業は、昭和58年に事業を開始し、令和８年度の汚水整備概成を目標として未普及区域の整備を推進しており、令和６年度末普及率は88.60%に向上し、水洗化率は82.82%となった。
・業務において、処理水量・有収水量・下水道使用料は、大口事業所の接続により大幅に増加した令和５年度に比べて、令和６年度は小幅な伸びとなった。また、汚水処理費は、物価高騰の影響等により増加している。
・令和５年度の法適化に伴い、一般会計繰入金の性質を分析し、①平成29年度に処理開始したし尿処理費を営業外の他会計負担金に、②大口製造業者支援策の使用料減免額を営業外の他会計補助金に、それぞれ収益化した。また、減価償却費が多額であるため、雨水処理負担金のほか、分流式下水道等経費を充当している。
・経費回収率は、法適用後の一般会計繰入金の収益化によって令和５年度に改善したが、令和６年度は汚水処理費の増加等により僅かに悪化した。また、流動比率は、汚水整備概成と浸水対策により投資額が増額したため、類似多団体より著しく低位であり、期中の資金繰りが厳しい状況が続いている。料金改定等による収益向上、内部留保資金確保が喫緊の課題となっている。
・企業債は、事業初期の高利率の企業債の償還完了に伴って減少が続いていたが、投資額増加により企業債残高対事業規模比率が令和５年度から上昇し、類似団体より著しく高位となっている。
・施設利用率は、し尿・浄化槽汚泥の受入と、整備進捗に伴う上昇が見込まれることから余剰能力が減少しており、水処理施設の改築更新の検討にあたり処理能力の確保が課題となる。</t>
    <rPh sb="74" eb="76">
      <t>コウジョウ</t>
    </rPh>
    <rPh sb="132" eb="134">
      <t>オオハバ</t>
    </rPh>
    <rPh sb="135" eb="137">
      <t>ゾウカ</t>
    </rPh>
    <rPh sb="142" eb="144">
      <t>ネンド</t>
    </rPh>
    <rPh sb="145" eb="146">
      <t>クラ</t>
    </rPh>
    <rPh sb="155" eb="157">
      <t>コハバ</t>
    </rPh>
    <rPh sb="158" eb="159">
      <t>ノ</t>
    </rPh>
    <rPh sb="168" eb="173">
      <t>オスイショリヒ</t>
    </rPh>
    <rPh sb="182" eb="183">
      <t>トウ</t>
    </rPh>
    <rPh sb="205" eb="206">
      <t>トモナ</t>
    </rPh>
    <rPh sb="216" eb="218">
      <t>セイシツ</t>
    </rPh>
    <rPh sb="219" eb="221">
      <t>ブンセキ</t>
    </rPh>
    <rPh sb="224" eb="226">
      <t>ヘイセイ</t>
    </rPh>
    <rPh sb="228" eb="230">
      <t>ネンド</t>
    </rPh>
    <rPh sb="231" eb="233">
      <t>ショリ</t>
    </rPh>
    <rPh sb="233" eb="235">
      <t>カイシ</t>
    </rPh>
    <rPh sb="262" eb="264">
      <t>シエン</t>
    </rPh>
    <rPh sb="264" eb="265">
      <t>サク</t>
    </rPh>
    <rPh sb="304" eb="306">
      <t>タガク</t>
    </rPh>
    <rPh sb="312" eb="314">
      <t>ウスイ</t>
    </rPh>
    <rPh sb="314" eb="316">
      <t>ショリ</t>
    </rPh>
    <rPh sb="316" eb="318">
      <t>フタン</t>
    </rPh>
    <rPh sb="318" eb="319">
      <t>キン</t>
    </rPh>
    <rPh sb="329" eb="330">
      <t>トウ</t>
    </rPh>
    <rPh sb="333" eb="335">
      <t>ジュウトウ</t>
    </rPh>
    <rPh sb="349" eb="352">
      <t>ホウテキヨウ</t>
    </rPh>
    <rPh sb="352" eb="353">
      <t>ゴ</t>
    </rPh>
    <rPh sb="369" eb="371">
      <t>レイワ</t>
    </rPh>
    <rPh sb="372" eb="374">
      <t>ネンド</t>
    </rPh>
    <rPh sb="381" eb="383">
      <t>レイワ</t>
    </rPh>
    <rPh sb="384" eb="386">
      <t>ネンド</t>
    </rPh>
    <rPh sb="387" eb="392">
      <t>オスイショリヒ</t>
    </rPh>
    <rPh sb="393" eb="395">
      <t>ゾウカ</t>
    </rPh>
    <rPh sb="395" eb="396">
      <t>ナド</t>
    </rPh>
    <rPh sb="399" eb="400">
      <t>ワズ</t>
    </rPh>
    <rPh sb="402" eb="404">
      <t>アッカ</t>
    </rPh>
    <rPh sb="441" eb="443">
      <t>ルイジ</t>
    </rPh>
    <rPh sb="443" eb="444">
      <t>タ</t>
    </rPh>
    <rPh sb="444" eb="446">
      <t>ダンタイ</t>
    </rPh>
    <rPh sb="471" eb="472">
      <t>ツヅ</t>
    </rPh>
    <rPh sb="477" eb="479">
      <t>リョウキン</t>
    </rPh>
    <rPh sb="479" eb="481">
      <t>カイテイ</t>
    </rPh>
    <rPh sb="481" eb="482">
      <t>トウ</t>
    </rPh>
    <rPh sb="485" eb="487">
      <t>シュウエキ</t>
    </rPh>
    <rPh sb="487" eb="489">
      <t>コウジョウ</t>
    </rPh>
    <rPh sb="499" eb="501">
      <t>キッキン</t>
    </rPh>
    <rPh sb="549" eb="551">
      <t>トウシ</t>
    </rPh>
    <rPh sb="551" eb="552">
      <t>ガク</t>
    </rPh>
    <rPh sb="552" eb="554">
      <t>ゾウカ</t>
    </rPh>
    <rPh sb="573" eb="575">
      <t>ネンド</t>
    </rPh>
    <rPh sb="577" eb="579">
      <t>ジョウショウ</t>
    </rPh>
    <rPh sb="581" eb="583">
      <t>ルイジ</t>
    </rPh>
    <rPh sb="583" eb="585">
      <t>ダンタイ</t>
    </rPh>
    <rPh sb="587" eb="588">
      <t>イチジル</t>
    </rPh>
    <rPh sb="590" eb="592">
      <t>コウイ</t>
    </rPh>
    <rPh sb="645" eb="647">
      <t>ゲンショウ</t>
    </rPh>
    <rPh sb="652" eb="653">
      <t>ミズ</t>
    </rPh>
    <rPh sb="653" eb="655">
      <t>ショリ</t>
    </rPh>
    <rPh sb="655" eb="657">
      <t>シセツ</t>
    </rPh>
    <rPh sb="658" eb="660">
      <t>カイチク</t>
    </rPh>
    <rPh sb="660" eb="662">
      <t>コウシン</t>
    </rPh>
    <rPh sb="663" eb="665">
      <t>ケントウ</t>
    </rPh>
    <rPh sb="669" eb="671">
      <t>ショリ</t>
    </rPh>
    <rPh sb="671" eb="673">
      <t>ノウリョク</t>
    </rPh>
    <rPh sb="674" eb="676">
      <t>カクホ</t>
    </rPh>
    <rPh sb="677" eb="679">
      <t>カダイ</t>
    </rPh>
    <phoneticPr fontId="4"/>
  </si>
  <si>
    <t>・公共下水道の整備途上で企業債残高対事業規模比率が高い状況にあるが、事業初期の企業債償還の進捗と未普及区域の年次的な解消に伴う有収水量・下水道使用料収入の増加に加えて、公費・私費の負担区分の適正化を図ったことにより令和５年度に経費回収率が改善したが、令和６年度に悪化しており、今後は人口減少や物価高騰の影響により、経営状況は厳しい状況が続くことが見込まれる。
・将来の人口減少を加味した汚水整備計画の再構築業務の成果に基づき、全体計画変更及び事業計画変更を実施しするとともに、長期的な投資計画に基づいた適正使用料を確保する料金改定を検討し、令和７年度中に改定経営戦略を策定、事業継続性を担保した経営を行うべく、検討を続ける。</t>
    <rPh sb="80" eb="81">
      <t>クワ</t>
    </rPh>
    <rPh sb="119" eb="121">
      <t>カイゼン</t>
    </rPh>
    <rPh sb="125" eb="127">
      <t>レイワ</t>
    </rPh>
    <rPh sb="128" eb="130">
      <t>ネンド</t>
    </rPh>
    <rPh sb="165" eb="167">
      <t>ジョウキョウ</t>
    </rPh>
    <rPh sb="168" eb="169">
      <t>ツヅ</t>
    </rPh>
    <rPh sb="181" eb="183">
      <t>ショウライ</t>
    </rPh>
    <rPh sb="184" eb="186">
      <t>ジンコウ</t>
    </rPh>
    <rPh sb="186" eb="188">
      <t>ゲンショウ</t>
    </rPh>
    <rPh sb="189" eb="191">
      <t>カミ</t>
    </rPh>
    <rPh sb="193" eb="195">
      <t>オスイ</t>
    </rPh>
    <rPh sb="195" eb="197">
      <t>セイビ</t>
    </rPh>
    <rPh sb="197" eb="199">
      <t>ケイカク</t>
    </rPh>
    <rPh sb="200" eb="203">
      <t>サイコウチク</t>
    </rPh>
    <rPh sb="203" eb="205">
      <t>ギョウム</t>
    </rPh>
    <rPh sb="206" eb="208">
      <t>セイカ</t>
    </rPh>
    <rPh sb="209" eb="210">
      <t>モト</t>
    </rPh>
    <rPh sb="213" eb="217">
      <t>ゼンタイケイカク</t>
    </rPh>
    <rPh sb="217" eb="219">
      <t>ヘンコウ</t>
    </rPh>
    <rPh sb="219" eb="220">
      <t>オヨ</t>
    </rPh>
    <rPh sb="221" eb="225">
      <t>ジギョウケイカク</t>
    </rPh>
    <rPh sb="225" eb="227">
      <t>ヘンコウ</t>
    </rPh>
    <rPh sb="228" eb="230">
      <t>ジッシ</t>
    </rPh>
    <rPh sb="247" eb="248">
      <t>モト</t>
    </rPh>
    <rPh sb="300" eb="301">
      <t>オコナ</t>
    </rPh>
    <rPh sb="305" eb="307">
      <t>ケントウ</t>
    </rPh>
    <rPh sb="308" eb="30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</si>
</sst>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32-4D72-9882-1972CD9145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1F32-4D72-9882-1972CD9145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68.430000000000007</c:v>
                </c:pt>
                <c:pt idx="4">
                  <c:v>67.2</c:v>
                </c:pt>
              </c:numCache>
            </c:numRef>
          </c:val>
          <c:extLst>
            <c:ext xmlns:c16="http://schemas.microsoft.com/office/drawing/2014/chart" uri="{C3380CC4-5D6E-409C-BE32-E72D297353CC}">
              <c16:uniqueId val="{00000000-2B75-4D37-B4F7-0107CB4D10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2B75-4D37-B4F7-0107CB4D10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83.71</c:v>
                </c:pt>
                <c:pt idx="4">
                  <c:v>82.82</c:v>
                </c:pt>
              </c:numCache>
            </c:numRef>
          </c:val>
          <c:extLst>
            <c:ext xmlns:c16="http://schemas.microsoft.com/office/drawing/2014/chart" uri="{C3380CC4-5D6E-409C-BE32-E72D297353CC}">
              <c16:uniqueId val="{00000000-1AA3-4E17-9D20-FC4F0F1181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1AA3-4E17-9D20-FC4F0F1181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116.18</c:v>
                </c:pt>
                <c:pt idx="4">
                  <c:v>116.12</c:v>
                </c:pt>
              </c:numCache>
            </c:numRef>
          </c:val>
          <c:extLst>
            <c:ext xmlns:c16="http://schemas.microsoft.com/office/drawing/2014/chart" uri="{C3380CC4-5D6E-409C-BE32-E72D297353CC}">
              <c16:uniqueId val="{00000000-47A2-400F-8DB4-1A74111626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47A2-400F-8DB4-1A74111626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3.37</c:v>
                </c:pt>
                <c:pt idx="4">
                  <c:v>6.37</c:v>
                </c:pt>
              </c:numCache>
            </c:numRef>
          </c:val>
          <c:extLst>
            <c:ext xmlns:c16="http://schemas.microsoft.com/office/drawing/2014/chart" uri="{C3380CC4-5D6E-409C-BE32-E72D297353CC}">
              <c16:uniqueId val="{00000000-C2F9-445D-9C3A-9280C58BFD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C2F9-445D-9C3A-9280C58BFD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25D-4B8C-92E5-94F45FF8BA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625D-4B8C-92E5-94F45FF8BA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A20-404A-B321-8EAD432FEB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BA20-404A-B321-8EAD432FEB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34.93</c:v>
                </c:pt>
                <c:pt idx="4">
                  <c:v>46.16</c:v>
                </c:pt>
              </c:numCache>
            </c:numRef>
          </c:val>
          <c:extLst>
            <c:ext xmlns:c16="http://schemas.microsoft.com/office/drawing/2014/chart" uri="{C3380CC4-5D6E-409C-BE32-E72D297353CC}">
              <c16:uniqueId val="{00000000-A9A0-4E69-AC38-F1EA94F03A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A9A0-4E69-AC38-F1EA94F03A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1245.32</c:v>
                </c:pt>
                <c:pt idx="4">
                  <c:v>1270.6300000000001</c:v>
                </c:pt>
              </c:numCache>
            </c:numRef>
          </c:val>
          <c:extLst>
            <c:ext xmlns:c16="http://schemas.microsoft.com/office/drawing/2014/chart" uri="{C3380CC4-5D6E-409C-BE32-E72D297353CC}">
              <c16:uniqueId val="{00000000-03D3-4AC1-A87C-32189AD8CE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03D3-4AC1-A87C-32189AD8CE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91.18</c:v>
                </c:pt>
                <c:pt idx="4">
                  <c:v>90.71</c:v>
                </c:pt>
              </c:numCache>
            </c:numRef>
          </c:val>
          <c:extLst>
            <c:ext xmlns:c16="http://schemas.microsoft.com/office/drawing/2014/chart" uri="{C3380CC4-5D6E-409C-BE32-E72D297353CC}">
              <c16:uniqueId val="{00000000-9E5D-4EC9-A7B5-B342B8F455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9E5D-4EC9-A7B5-B342B8F455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200.71</c:v>
                </c:pt>
                <c:pt idx="4">
                  <c:v>202.15</c:v>
                </c:pt>
              </c:numCache>
            </c:numRef>
          </c:val>
          <c:extLst>
            <c:ext xmlns:c16="http://schemas.microsoft.com/office/drawing/2014/chart" uri="{C3380CC4-5D6E-409C-BE32-E72D297353CC}">
              <c16:uniqueId val="{00000000-5684-4B1B-A5B8-77EA589D86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5684-4B1B-A5B8-77EA589D86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6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境港市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32469</v>
      </c>
      <c r="AM8" s="41"/>
      <c r="AN8" s="41"/>
      <c r="AO8" s="41"/>
      <c r="AP8" s="41"/>
      <c r="AQ8" s="41"/>
      <c r="AR8" s="41"/>
      <c r="AS8" s="41"/>
      <c r="AT8" s="34">
        <f>データ!T6</f>
        <v>29.11</v>
      </c>
      <c r="AU8" s="34"/>
      <c r="AV8" s="34"/>
      <c r="AW8" s="34"/>
      <c r="AX8" s="34"/>
      <c r="AY8" s="34"/>
      <c r="AZ8" s="34"/>
      <c r="BA8" s="34"/>
      <c r="BB8" s="34">
        <f>データ!U6</f>
        <v>1115.3900000000001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54.16</v>
      </c>
      <c r="J10" s="34"/>
      <c r="K10" s="34"/>
      <c r="L10" s="34"/>
      <c r="M10" s="34"/>
      <c r="N10" s="34"/>
      <c r="O10" s="34"/>
      <c r="P10" s="34">
        <f>データ!P6</f>
        <v>88.6</v>
      </c>
      <c r="Q10" s="34"/>
      <c r="R10" s="34"/>
      <c r="S10" s="34"/>
      <c r="T10" s="34"/>
      <c r="U10" s="34"/>
      <c r="V10" s="34"/>
      <c r="W10" s="34">
        <f>データ!Q6</f>
        <v>91.79</v>
      </c>
      <c r="X10" s="34"/>
      <c r="Y10" s="34"/>
      <c r="Z10" s="34"/>
      <c r="AA10" s="34"/>
      <c r="AB10" s="34"/>
      <c r="AC10" s="34"/>
      <c r="AD10" s="41">
        <f>データ!R6</f>
        <v>3300</v>
      </c>
      <c r="AE10" s="41"/>
      <c r="AF10" s="41"/>
      <c r="AG10" s="41"/>
      <c r="AH10" s="41"/>
      <c r="AI10" s="41"/>
      <c r="AJ10" s="41"/>
      <c r="AK10" s="2"/>
      <c r="AL10" s="41">
        <f>データ!V6</f>
        <v>28493</v>
      </c>
      <c r="AM10" s="41"/>
      <c r="AN10" s="41"/>
      <c r="AO10" s="41"/>
      <c r="AP10" s="41"/>
      <c r="AQ10" s="41"/>
      <c r="AR10" s="41"/>
      <c r="AS10" s="41"/>
      <c r="AT10" s="34">
        <f>データ!W6</f>
        <v>11.19</v>
      </c>
      <c r="AU10" s="34"/>
      <c r="AV10" s="34"/>
      <c r="AW10" s="34"/>
      <c r="AX10" s="34"/>
      <c r="AY10" s="34"/>
      <c r="AZ10" s="34"/>
      <c r="BA10" s="34"/>
      <c r="BB10" s="34">
        <f>データ!X6</f>
        <v>2546.29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4J2CL4HYz/Woyy63MCk0QdCGZiJrOfDZD39n9YhpvJVscp0tWc9TCq6Gsuft7uBxGPfRLJVgM5KOQOV+fH7rw==" saltValue="0jriplVtUdpLr0Idowkrs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312045</v>
      </c>
      <c r="D6" s="19">
        <f t="shared" si="3"/>
        <v>46</v>
      </c>
      <c r="E6" s="19">
        <f t="shared" si="3"/>
        <v>17</v>
      </c>
      <c r="F6" s="19">
        <f t="shared" si="3"/>
        <v>1</v>
      </c>
      <c r="G6" s="19">
        <f t="shared" si="3"/>
        <v>0</v>
      </c>
      <c r="H6" s="19" t="str">
        <f t="shared" si="3"/>
        <v>鳥取県　境港市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54.16</v>
      </c>
      <c r="P6" s="20">
        <f t="shared" si="3"/>
        <v>88.6</v>
      </c>
      <c r="Q6" s="20">
        <f t="shared" si="3"/>
        <v>91.79</v>
      </c>
      <c r="R6" s="20">
        <f t="shared" si="3"/>
        <v>3300</v>
      </c>
      <c r="S6" s="20">
        <f t="shared" si="3"/>
        <v>32469</v>
      </c>
      <c r="T6" s="20">
        <f t="shared" si="3"/>
        <v>29.11</v>
      </c>
      <c r="U6" s="20">
        <f t="shared" si="3"/>
        <v>1115.3900000000001</v>
      </c>
      <c r="V6" s="20">
        <f t="shared" si="3"/>
        <v>28493</v>
      </c>
      <c r="W6" s="20">
        <f t="shared" si="3"/>
        <v>11.19</v>
      </c>
      <c r="X6" s="20">
        <f t="shared" si="3"/>
        <v>2546.29</v>
      </c>
      <c r="Y6" s="21" t="str">
        <f>IF(Y7="",NA(),Y7)</f>
        <v>-</v>
      </c>
      <c r="Z6" s="21" t="str">
        <f t="shared" ref="Z6:AH6" si="4">IF(Z7="",NA(),Z7)</f>
        <v>-</v>
      </c>
      <c r="AA6" s="21" t="str">
        <f t="shared" si="4"/>
        <v>-</v>
      </c>
      <c r="AB6" s="21">
        <f t="shared" si="4"/>
        <v>116.18</v>
      </c>
      <c r="AC6" s="21">
        <f t="shared" si="4"/>
        <v>116.12</v>
      </c>
      <c r="AD6" s="21" t="str">
        <f t="shared" si="4"/>
        <v>-</v>
      </c>
      <c r="AE6" s="21" t="str">
        <f t="shared" si="4"/>
        <v>-</v>
      </c>
      <c r="AF6" s="21" t="str">
        <f t="shared" si="4"/>
        <v>-</v>
      </c>
      <c r="AG6" s="21">
        <f t="shared" si="4"/>
        <v>106.53</v>
      </c>
      <c r="AH6" s="21">
        <f t="shared" si="4"/>
        <v>105.5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18.41</v>
      </c>
      <c r="AS6" s="21">
        <f t="shared" si="5"/>
        <v>16.91</v>
      </c>
      <c r="AT6" s="20" t="str">
        <f>IF(AT7="","",IF(AT7="-","【-】","【"&amp;SUBSTITUTE(TEXT(AT7,"#,##0.00"),"-","△")&amp;"】"))</f>
        <v>【3.12】</v>
      </c>
      <c r="AU6" s="21" t="str">
        <f>IF(AU7="",NA(),AU7)</f>
        <v>-</v>
      </c>
      <c r="AV6" s="21" t="str">
        <f t="shared" ref="AV6:BD6" si="6">IF(AV7="",NA(),AV7)</f>
        <v>-</v>
      </c>
      <c r="AW6" s="21" t="str">
        <f t="shared" si="6"/>
        <v>-</v>
      </c>
      <c r="AX6" s="21">
        <f t="shared" si="6"/>
        <v>34.93</v>
      </c>
      <c r="AY6" s="21">
        <f t="shared" si="6"/>
        <v>46.16</v>
      </c>
      <c r="AZ6" s="21" t="str">
        <f t="shared" si="6"/>
        <v>-</v>
      </c>
      <c r="BA6" s="21" t="str">
        <f t="shared" si="6"/>
        <v>-</v>
      </c>
      <c r="BB6" s="21" t="str">
        <f t="shared" si="6"/>
        <v>-</v>
      </c>
      <c r="BC6" s="21">
        <f t="shared" si="6"/>
        <v>74.790000000000006</v>
      </c>
      <c r="BD6" s="21">
        <f t="shared" si="6"/>
        <v>73.930000000000007</v>
      </c>
      <c r="BE6" s="20" t="str">
        <f>IF(BE7="","",IF(BE7="-","【-】","【"&amp;SUBSTITUTE(TEXT(BE7,"#,##0.00"),"-","△")&amp;"】"))</f>
        <v>【82.75】</v>
      </c>
      <c r="BF6" s="21" t="str">
        <f>IF(BF7="",NA(),BF7)</f>
        <v>-</v>
      </c>
      <c r="BG6" s="21" t="str">
        <f t="shared" ref="BG6:BO6" si="7">IF(BG7="",NA(),BG7)</f>
        <v>-</v>
      </c>
      <c r="BH6" s="21" t="str">
        <f t="shared" si="7"/>
        <v>-</v>
      </c>
      <c r="BI6" s="21">
        <f t="shared" si="7"/>
        <v>1245.32</v>
      </c>
      <c r="BJ6" s="21">
        <f t="shared" si="7"/>
        <v>1270.6300000000001</v>
      </c>
      <c r="BK6" s="21" t="str">
        <f t="shared" si="7"/>
        <v>-</v>
      </c>
      <c r="BL6" s="21" t="str">
        <f t="shared" si="7"/>
        <v>-</v>
      </c>
      <c r="BM6" s="21" t="str">
        <f t="shared" si="7"/>
        <v>-</v>
      </c>
      <c r="BN6" s="21">
        <f t="shared" si="7"/>
        <v>767.56</v>
      </c>
      <c r="BO6" s="21">
        <f t="shared" si="7"/>
        <v>795.22</v>
      </c>
      <c r="BP6" s="20" t="str">
        <f>IF(BP7="","",IF(BP7="-","【-】","【"&amp;SUBSTITUTE(TEXT(BP7,"#,##0.00"),"-","△")&amp;"】"))</f>
        <v>【602.56】</v>
      </c>
      <c r="BQ6" s="21" t="str">
        <f>IF(BQ7="",NA(),BQ7)</f>
        <v>-</v>
      </c>
      <c r="BR6" s="21" t="str">
        <f t="shared" ref="BR6:BZ6" si="8">IF(BR7="",NA(),BR7)</f>
        <v>-</v>
      </c>
      <c r="BS6" s="21" t="str">
        <f t="shared" si="8"/>
        <v>-</v>
      </c>
      <c r="BT6" s="21">
        <f t="shared" si="8"/>
        <v>91.18</v>
      </c>
      <c r="BU6" s="21">
        <f t="shared" si="8"/>
        <v>90.71</v>
      </c>
      <c r="BV6" s="21" t="str">
        <f t="shared" si="8"/>
        <v>-</v>
      </c>
      <c r="BW6" s="21" t="str">
        <f t="shared" si="8"/>
        <v>-</v>
      </c>
      <c r="BX6" s="21" t="str">
        <f t="shared" si="8"/>
        <v>-</v>
      </c>
      <c r="BY6" s="21">
        <f t="shared" si="8"/>
        <v>90.23</v>
      </c>
      <c r="BZ6" s="21">
        <f t="shared" si="8"/>
        <v>90.78</v>
      </c>
      <c r="CA6" s="20" t="str">
        <f>IF(CA7="","",IF(CA7="-","【-】","【"&amp;SUBSTITUTE(TEXT(CA7,"#,##0.00"),"-","△")&amp;"】"))</f>
        <v>【97.94】</v>
      </c>
      <c r="CB6" s="21" t="str">
        <f>IF(CB7="",NA(),CB7)</f>
        <v>-</v>
      </c>
      <c r="CC6" s="21" t="str">
        <f t="shared" ref="CC6:CK6" si="9">IF(CC7="",NA(),CC7)</f>
        <v>-</v>
      </c>
      <c r="CD6" s="21" t="str">
        <f t="shared" si="9"/>
        <v>-</v>
      </c>
      <c r="CE6" s="21">
        <f t="shared" si="9"/>
        <v>200.71</v>
      </c>
      <c r="CF6" s="21">
        <f t="shared" si="9"/>
        <v>202.15</v>
      </c>
      <c r="CG6" s="21" t="str">
        <f t="shared" si="9"/>
        <v>-</v>
      </c>
      <c r="CH6" s="21" t="str">
        <f t="shared" si="9"/>
        <v>-</v>
      </c>
      <c r="CI6" s="21" t="str">
        <f t="shared" si="9"/>
        <v>-</v>
      </c>
      <c r="CJ6" s="21">
        <f t="shared" si="9"/>
        <v>170.2</v>
      </c>
      <c r="CK6" s="21">
        <f t="shared" si="9"/>
        <v>170.83</v>
      </c>
      <c r="CL6" s="20" t="str">
        <f>IF(CL7="","",IF(CL7="-","【-】","【"&amp;SUBSTITUTE(TEXT(CL7,"#,##0.00"),"-","△")&amp;"】"))</f>
        <v>【140.98】</v>
      </c>
      <c r="CM6" s="21" t="str">
        <f>IF(CM7="",NA(),CM7)</f>
        <v>-</v>
      </c>
      <c r="CN6" s="21" t="str">
        <f t="shared" ref="CN6:CV6" si="10">IF(CN7="",NA(),CN7)</f>
        <v>-</v>
      </c>
      <c r="CO6" s="21" t="str">
        <f t="shared" si="10"/>
        <v>-</v>
      </c>
      <c r="CP6" s="21">
        <f t="shared" si="10"/>
        <v>68.430000000000007</v>
      </c>
      <c r="CQ6" s="21">
        <f t="shared" si="10"/>
        <v>67.2</v>
      </c>
      <c r="CR6" s="21" t="str">
        <f t="shared" si="10"/>
        <v>-</v>
      </c>
      <c r="CS6" s="21" t="str">
        <f t="shared" si="10"/>
        <v>-</v>
      </c>
      <c r="CT6" s="21" t="str">
        <f t="shared" si="10"/>
        <v>-</v>
      </c>
      <c r="CU6" s="21">
        <f t="shared" si="10"/>
        <v>56.51</v>
      </c>
      <c r="CV6" s="21">
        <f t="shared" si="10"/>
        <v>56.85</v>
      </c>
      <c r="CW6" s="20" t="str">
        <f>IF(CW7="","",IF(CW7="-","【-】","【"&amp;SUBSTITUTE(TEXT(CW7,"#,##0.00"),"-","△")&amp;"】"))</f>
        <v>【60.13】</v>
      </c>
      <c r="CX6" s="21" t="str">
        <f>IF(CX7="",NA(),CX7)</f>
        <v>-</v>
      </c>
      <c r="CY6" s="21" t="str">
        <f t="shared" ref="CY6:DG6" si="11">IF(CY7="",NA(),CY7)</f>
        <v>-</v>
      </c>
      <c r="CZ6" s="21" t="str">
        <f t="shared" si="11"/>
        <v>-</v>
      </c>
      <c r="DA6" s="21">
        <f t="shared" si="11"/>
        <v>83.71</v>
      </c>
      <c r="DB6" s="21">
        <f t="shared" si="11"/>
        <v>82.82</v>
      </c>
      <c r="DC6" s="21" t="str">
        <f t="shared" si="11"/>
        <v>-</v>
      </c>
      <c r="DD6" s="21" t="str">
        <f t="shared" si="11"/>
        <v>-</v>
      </c>
      <c r="DE6" s="21" t="str">
        <f t="shared" si="11"/>
        <v>-</v>
      </c>
      <c r="DF6" s="21">
        <f t="shared" si="11"/>
        <v>90.62</v>
      </c>
      <c r="DG6" s="21">
        <f t="shared" si="11"/>
        <v>90.79</v>
      </c>
      <c r="DH6" s="20" t="str">
        <f>IF(DH7="","",IF(DH7="-","【-】","【"&amp;SUBSTITUTE(TEXT(DH7,"#,##0.00"),"-","△")&amp;"】"))</f>
        <v>【96.00】</v>
      </c>
      <c r="DI6" s="21" t="str">
        <f>IF(DI7="",NA(),DI7)</f>
        <v>-</v>
      </c>
      <c r="DJ6" s="21" t="str">
        <f t="shared" ref="DJ6:DR6" si="12">IF(DJ7="",NA(),DJ7)</f>
        <v>-</v>
      </c>
      <c r="DK6" s="21" t="str">
        <f t="shared" si="12"/>
        <v>-</v>
      </c>
      <c r="DL6" s="21">
        <f t="shared" si="12"/>
        <v>3.37</v>
      </c>
      <c r="DM6" s="21">
        <f t="shared" si="12"/>
        <v>6.37</v>
      </c>
      <c r="DN6" s="21" t="str">
        <f t="shared" si="12"/>
        <v>-</v>
      </c>
      <c r="DO6" s="21" t="str">
        <f t="shared" si="12"/>
        <v>-</v>
      </c>
      <c r="DP6" s="21" t="str">
        <f t="shared" si="12"/>
        <v>-</v>
      </c>
      <c r="DQ6" s="21">
        <f t="shared" si="12"/>
        <v>26.9</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2.08</v>
      </c>
      <c r="EC6" s="21">
        <f t="shared" si="13"/>
        <v>1.87</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0.15</v>
      </c>
      <c r="EO6" s="20" t="str">
        <f>IF(EO7="","",IF(EO7="-","【-】","【"&amp;SUBSTITUTE(TEXT(EO7,"#,##0.00"),"-","△")&amp;"】"))</f>
        <v>【0.19】</v>
      </c>
    </row>
    <row r="7" spans="1:148" s="22" customFormat="1" x14ac:dyDescent="0.2">
      <c r="A7" s="14"/>
      <c r="B7" s="23">
        <v>2024</v>
      </c>
      <c r="C7" s="23">
        <v>312045</v>
      </c>
      <c r="D7" s="23">
        <v>46</v>
      </c>
      <c r="E7" s="23">
        <v>17</v>
      </c>
      <c r="F7" s="23">
        <v>1</v>
      </c>
      <c r="G7" s="23">
        <v>0</v>
      </c>
      <c r="H7" s="23" t="s">
        <v>96</v>
      </c>
      <c r="I7" s="23" t="s">
        <v>97</v>
      </c>
      <c r="J7" s="23" t="s">
        <v>98</v>
      </c>
      <c r="K7" s="23" t="s">
        <v>99</v>
      </c>
      <c r="L7" s="23" t="s">
        <v>100</v>
      </c>
      <c r="M7" s="23" t="s">
        <v>101</v>
      </c>
      <c r="N7" s="24" t="s">
        <v>102</v>
      </c>
      <c r="O7" s="24">
        <v>54.16</v>
      </c>
      <c r="P7" s="24">
        <v>88.6</v>
      </c>
      <c r="Q7" s="24">
        <v>91.79</v>
      </c>
      <c r="R7" s="24">
        <v>3300</v>
      </c>
      <c r="S7" s="24">
        <v>32469</v>
      </c>
      <c r="T7" s="24">
        <v>29.11</v>
      </c>
      <c r="U7" s="24">
        <v>1115.3900000000001</v>
      </c>
      <c r="V7" s="24">
        <v>28493</v>
      </c>
      <c r="W7" s="24">
        <v>11.19</v>
      </c>
      <c r="X7" s="24">
        <v>2546.29</v>
      </c>
      <c r="Y7" s="24" t="s">
        <v>102</v>
      </c>
      <c r="Z7" s="24" t="s">
        <v>102</v>
      </c>
      <c r="AA7" s="24" t="s">
        <v>102</v>
      </c>
      <c r="AB7" s="24">
        <v>116.18</v>
      </c>
      <c r="AC7" s="24">
        <v>116.12</v>
      </c>
      <c r="AD7" s="24" t="s">
        <v>102</v>
      </c>
      <c r="AE7" s="24" t="s">
        <v>102</v>
      </c>
      <c r="AF7" s="24" t="s">
        <v>102</v>
      </c>
      <c r="AG7" s="24">
        <v>106.53</v>
      </c>
      <c r="AH7" s="24">
        <v>105.5</v>
      </c>
      <c r="AI7" s="24">
        <v>105.36</v>
      </c>
      <c r="AJ7" s="24" t="s">
        <v>102</v>
      </c>
      <c r="AK7" s="24" t="s">
        <v>102</v>
      </c>
      <c r="AL7" s="24" t="s">
        <v>102</v>
      </c>
      <c r="AM7" s="24">
        <v>0</v>
      </c>
      <c r="AN7" s="24">
        <v>0</v>
      </c>
      <c r="AO7" s="24" t="s">
        <v>102</v>
      </c>
      <c r="AP7" s="24" t="s">
        <v>102</v>
      </c>
      <c r="AQ7" s="24" t="s">
        <v>102</v>
      </c>
      <c r="AR7" s="24">
        <v>18.41</v>
      </c>
      <c r="AS7" s="24">
        <v>16.91</v>
      </c>
      <c r="AT7" s="24">
        <v>3.12</v>
      </c>
      <c r="AU7" s="24" t="s">
        <v>102</v>
      </c>
      <c r="AV7" s="24" t="s">
        <v>102</v>
      </c>
      <c r="AW7" s="24" t="s">
        <v>102</v>
      </c>
      <c r="AX7" s="24">
        <v>34.93</v>
      </c>
      <c r="AY7" s="24">
        <v>46.16</v>
      </c>
      <c r="AZ7" s="24" t="s">
        <v>102</v>
      </c>
      <c r="BA7" s="24" t="s">
        <v>102</v>
      </c>
      <c r="BB7" s="24" t="s">
        <v>102</v>
      </c>
      <c r="BC7" s="24">
        <v>74.790000000000006</v>
      </c>
      <c r="BD7" s="24">
        <v>73.930000000000007</v>
      </c>
      <c r="BE7" s="24">
        <v>82.75</v>
      </c>
      <c r="BF7" s="24" t="s">
        <v>102</v>
      </c>
      <c r="BG7" s="24" t="s">
        <v>102</v>
      </c>
      <c r="BH7" s="24" t="s">
        <v>102</v>
      </c>
      <c r="BI7" s="24">
        <v>1245.32</v>
      </c>
      <c r="BJ7" s="24">
        <v>1270.6300000000001</v>
      </c>
      <c r="BK7" s="24" t="s">
        <v>102</v>
      </c>
      <c r="BL7" s="24" t="s">
        <v>102</v>
      </c>
      <c r="BM7" s="24" t="s">
        <v>102</v>
      </c>
      <c r="BN7" s="24">
        <v>767.56</v>
      </c>
      <c r="BO7" s="24">
        <v>795.22</v>
      </c>
      <c r="BP7" s="24">
        <v>602.55999999999995</v>
      </c>
      <c r="BQ7" s="24" t="s">
        <v>102</v>
      </c>
      <c r="BR7" s="24" t="s">
        <v>102</v>
      </c>
      <c r="BS7" s="24" t="s">
        <v>102</v>
      </c>
      <c r="BT7" s="24">
        <v>91.18</v>
      </c>
      <c r="BU7" s="24">
        <v>90.71</v>
      </c>
      <c r="BV7" s="24" t="s">
        <v>102</v>
      </c>
      <c r="BW7" s="24" t="s">
        <v>102</v>
      </c>
      <c r="BX7" s="24" t="s">
        <v>102</v>
      </c>
      <c r="BY7" s="24">
        <v>90.23</v>
      </c>
      <c r="BZ7" s="24">
        <v>90.78</v>
      </c>
      <c r="CA7" s="24">
        <v>97.94</v>
      </c>
      <c r="CB7" s="24" t="s">
        <v>102</v>
      </c>
      <c r="CC7" s="24" t="s">
        <v>102</v>
      </c>
      <c r="CD7" s="24" t="s">
        <v>102</v>
      </c>
      <c r="CE7" s="24">
        <v>200.71</v>
      </c>
      <c r="CF7" s="24">
        <v>202.15</v>
      </c>
      <c r="CG7" s="24" t="s">
        <v>102</v>
      </c>
      <c r="CH7" s="24" t="s">
        <v>102</v>
      </c>
      <c r="CI7" s="24" t="s">
        <v>102</v>
      </c>
      <c r="CJ7" s="24">
        <v>170.2</v>
      </c>
      <c r="CK7" s="24">
        <v>170.83</v>
      </c>
      <c r="CL7" s="24">
        <v>140.97999999999999</v>
      </c>
      <c r="CM7" s="24" t="s">
        <v>102</v>
      </c>
      <c r="CN7" s="24" t="s">
        <v>102</v>
      </c>
      <c r="CO7" s="24" t="s">
        <v>102</v>
      </c>
      <c r="CP7" s="24">
        <v>68.430000000000007</v>
      </c>
      <c r="CQ7" s="24">
        <v>67.2</v>
      </c>
      <c r="CR7" s="24" t="s">
        <v>102</v>
      </c>
      <c r="CS7" s="24" t="s">
        <v>102</v>
      </c>
      <c r="CT7" s="24" t="s">
        <v>102</v>
      </c>
      <c r="CU7" s="24">
        <v>56.51</v>
      </c>
      <c r="CV7" s="24">
        <v>56.85</v>
      </c>
      <c r="CW7" s="24">
        <v>60.13</v>
      </c>
      <c r="CX7" s="24" t="s">
        <v>102</v>
      </c>
      <c r="CY7" s="24" t="s">
        <v>102</v>
      </c>
      <c r="CZ7" s="24" t="s">
        <v>102</v>
      </c>
      <c r="DA7" s="24">
        <v>83.71</v>
      </c>
      <c r="DB7" s="24">
        <v>82.82</v>
      </c>
      <c r="DC7" s="24" t="s">
        <v>102</v>
      </c>
      <c r="DD7" s="24" t="s">
        <v>102</v>
      </c>
      <c r="DE7" s="24" t="s">
        <v>102</v>
      </c>
      <c r="DF7" s="24">
        <v>90.62</v>
      </c>
      <c r="DG7" s="24">
        <v>90.79</v>
      </c>
      <c r="DH7" s="24">
        <v>96</v>
      </c>
      <c r="DI7" s="24" t="s">
        <v>102</v>
      </c>
      <c r="DJ7" s="24" t="s">
        <v>102</v>
      </c>
      <c r="DK7" s="24" t="s">
        <v>102</v>
      </c>
      <c r="DL7" s="24">
        <v>3.37</v>
      </c>
      <c r="DM7" s="24">
        <v>6.37</v>
      </c>
      <c r="DN7" s="24" t="s">
        <v>102</v>
      </c>
      <c r="DO7" s="24" t="s">
        <v>102</v>
      </c>
      <c r="DP7" s="24" t="s">
        <v>102</v>
      </c>
      <c r="DQ7" s="24">
        <v>26.9</v>
      </c>
      <c r="DR7" s="24">
        <v>28.47</v>
      </c>
      <c r="DS7" s="24">
        <v>42.2</v>
      </c>
      <c r="DT7" s="24" t="s">
        <v>102</v>
      </c>
      <c r="DU7" s="24" t="s">
        <v>102</v>
      </c>
      <c r="DV7" s="24" t="s">
        <v>102</v>
      </c>
      <c r="DW7" s="24">
        <v>0</v>
      </c>
      <c r="DX7" s="24">
        <v>0</v>
      </c>
      <c r="DY7" s="24" t="s">
        <v>102</v>
      </c>
      <c r="DZ7" s="24" t="s">
        <v>102</v>
      </c>
      <c r="EA7" s="24" t="s">
        <v>102</v>
      </c>
      <c r="EB7" s="24">
        <v>2.08</v>
      </c>
      <c r="EC7" s="24">
        <v>1.87</v>
      </c>
      <c r="ED7" s="24">
        <v>9.4600000000000009</v>
      </c>
      <c r="EE7" s="24" t="s">
        <v>102</v>
      </c>
      <c r="EF7" s="24" t="s">
        <v>102</v>
      </c>
      <c r="EG7" s="24" t="s">
        <v>102</v>
      </c>
      <c r="EH7" s="24">
        <v>0</v>
      </c>
      <c r="EI7" s="24">
        <v>0</v>
      </c>
      <c r="EJ7" s="24" t="s">
        <v>102</v>
      </c>
      <c r="EK7" s="24" t="s">
        <v>102</v>
      </c>
      <c r="EL7" s="24" t="s">
        <v>102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梅原 千穂</cp:lastModifiedBy>
  <cp:lastPrinted>2026-02-02T07:03:02Z</cp:lastPrinted>
  <dcterms:created xsi:type="dcterms:W3CDTF">2025-12-23T06:04:07Z</dcterms:created>
  <dcterms:modified xsi:type="dcterms:W3CDTF">2026-02-02T09:52:10Z</dcterms:modified>
  <cp:category/>
</cp:coreProperties>
</file>