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0135\Desktop\"/>
    </mc:Choice>
  </mc:AlternateContent>
  <xr:revisionPtr revIDLastSave="0" documentId="8_{611D1B40-44C8-4B2E-BE19-2531B120E49E}" xr6:coauthVersionLast="47" xr6:coauthVersionMax="47" xr10:uidLastSave="{00000000-0000-0000-0000-000000000000}"/>
  <workbookProtection workbookAlgorithmName="SHA-512" workbookHashValue="I2wXezEkz5NIJpPQgaN4UR7e45yleB1BtCAzT5dn1g8ysPfKwwzbxgxFMGIHrjWBmQrrKS7+XdinffoRW+vQfA==" workbookSaltValue="NKca6RKDmNaNxvfOizEKp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F85" i="4"/>
  <c r="BB10" i="4"/>
  <c r="AT10" i="4"/>
  <c r="AL10" i="4"/>
  <c r="I10" i="4"/>
  <c r="BB8" i="4"/>
  <c r="AT8" i="4"/>
  <c r="AL8" i="4"/>
  <c r="AD8" i="4"/>
  <c r="W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<sst xmlns="http://schemas.openxmlformats.org/spreadsheetml/2006/main" count="228" uniqueCount="112">
  <si>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</si>
  <si>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</si>
  <si>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</si>
  <si>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</si>
  <si>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</si>
  <si>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</si>
  <si>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</si>
  <si>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</si>
  <si>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</si>
  <si>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</si>
  <si>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</si>
  <si>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</si>
  <si>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</si>
  <si>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</si>
  <si>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</si>
  <si>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</si>
  <si>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</si>
  <si>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</si>
  <si>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</si>
  <si>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</si>
  <si>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</si>
  <si>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</si>
  <si>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</si>
  <si>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</si>
  <si>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</si>
  <si>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</si>
  <si>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</si>
  <si>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</si>
  <si>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</si>
  <si>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</si>
  <si>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</si>
  <si>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</si>
  <si>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</si>
  <si>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</si>
  <si>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</si>
  <si>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</si>
  <si>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</si>
  <si>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</si>
  <si>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</si>
  <si>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</si>
  <si>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</si>
  <si>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</si>
  <si>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</si>
  <si>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</si>
  <si>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</si>
  <si>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</si>
  <si>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</si>
  <si>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</si>
  <si>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</si>
  <si>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</si>
  <si>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</si>
  <si>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</si>
  <si>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</si>
  <si>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</si>
  <si>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</si>
  <si>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</si>
  <si>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</si>
  <si>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</si>
  <si>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</si>
  <si>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</si>
  <si>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</si>
  <si>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</si>
  <si>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</si>
  <si>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</si>
  <si>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</si>
  <si>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</si>
  <si>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</si>
  <si>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</si>
  <si>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</si>
  <si>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</si>
  <si>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</si>
  <si>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</si>
  <si>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</si>
  <si>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</si>
  <si>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</si>
  <si>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</si>
  <si>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</si>
  <si>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</si>
  <si>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</si>
  <si>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</si>
  <si>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</si>
  <si>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</si>
  <si>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</si>
  <si>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</si>
  <si>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</si>
  <si>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</si>
  <si>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</si>
  <si>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</si>
  <si>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</si>
  <si>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</si>
  <si>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</si>
  <si>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</si>
  <si>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</si>
  <si>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岩美町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</si>
  <si>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</si>
  <si>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</si>
  <si>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</si>
  <si>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</si>
  <si>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</si>
  <si>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</si>
  <si>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</si>
  <si>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</si>
  <si>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</si>
  <si>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</si>
  <si>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</si>
  <si>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</si>
  <si>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</si>
  <si>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</si>
  <si>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</si>
  <si>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①有形固定資産減価償却率は、前年度と比べて2.15pt増加しているが、
②管路経年化率とともに、全国平均及び類似団体平均値を下回っており、他団体と比較して施設や管路の老朽化は進んでいない。
③管路更新率は、前年度と同様に全国平均及び類似団体平均値を下回っており、管路の更新ペースを上げる必要があるといえる。
　本町では中長期的な事業計画を策定した「岩美町水道事業経営戦略」に基づき、老朽化の著しい水道施設から国庫補助等を活用した管路等施設の耐震化、基幹水道構造物の耐震化を順次進めているところである。この耐震化推進事業により更なる有収率の向上、管路更新率の向上を目指したい。</t>
    <rPh sb="18" eb="19">
      <t>クラ</t>
    </rPh>
    <rPh sb="27" eb="29">
      <t>ゾウカ</t>
    </rPh>
    <rPh sb="48" eb="50">
      <t>ゼンコク</t>
    </rPh>
    <rPh sb="52" eb="53">
      <t>オヨ</t>
    </rPh>
    <rPh sb="54" eb="56">
      <t>ルイジ</t>
    </rPh>
    <rPh sb="56" eb="58">
      <t>ダンタイ</t>
    </rPh>
    <rPh sb="58" eb="60">
      <t>ヘイキン</t>
    </rPh>
    <rPh sb="107" eb="109">
      <t>ドウヨウ</t>
    </rPh>
    <rPh sb="140" eb="141">
      <t>ア</t>
    </rPh>
    <rPh sb="143" eb="145">
      <t>ヒツヨウ</t>
    </rPh>
    <phoneticPr fontId="4"/>
  </si>
  <si>
    <t>　本町は累積欠損金はなく、水道料金は全国平均とほぼ同水準であるが、経常収支比率は100％を下回ったため、経営に必要な経費を水道料金等でほぼ賄うことができていない状況にある。今後も人口減少、節水型機器の普及等により給水収益は減少傾向にあると予測され、維持管理費については、今後の物価高騰の影響で増加することが見込まれる。
　未収金を減らすため、料金の収納強化を図り、確実に料金収入を確保し、経営戦略を基本に引き続き、徹底した効率化、経営基盤強化と財政マネジメントの向上を図っていく必要がある。
　災害時に備えた管路及び構造物の耐震化等、今後も老朽化した施設の更新は必要となっていくが、これ以上企業債残高が過大となると将来世代への負担も増大となる。国庫補助金の充実を国に要望するとともに、あらゆる財源を活用し、企業債の借入れを抑制し中長期的な経営改善に努める。　　　　　　　　　　　　　　　</t>
    <rPh sb="4" eb="6">
      <t>ルイセキ</t>
    </rPh>
    <rPh sb="6" eb="9">
      <t>ケッソンキン</t>
    </rPh>
    <rPh sb="45" eb="47">
      <t>シタマワ</t>
    </rPh>
    <rPh sb="86" eb="88">
      <t>コンゴ</t>
    </rPh>
    <rPh sb="124" eb="129">
      <t>イジカンリヒ</t>
    </rPh>
    <rPh sb="135" eb="137">
      <t>コンゴ</t>
    </rPh>
    <rPh sb="138" eb="140">
      <t>ブッカ</t>
    </rPh>
    <rPh sb="140" eb="142">
      <t>コウトウ</t>
    </rPh>
    <rPh sb="143" eb="145">
      <t>エイキョウ</t>
    </rPh>
    <rPh sb="146" eb="148">
      <t>ゾウカ</t>
    </rPh>
    <rPh sb="153" eb="155">
      <t>ミコ</t>
    </rPh>
    <rPh sb="194" eb="196">
      <t>ケイエイ</t>
    </rPh>
    <rPh sb="196" eb="198">
      <t>センリャク</t>
    </rPh>
    <rPh sb="199" eb="201">
      <t>キホン</t>
    </rPh>
    <rPh sb="202" eb="203">
      <t>ヒ</t>
    </rPh>
    <rPh sb="204" eb="205">
      <t>ツヅ</t>
    </rPh>
    <rPh sb="374" eb="375">
      <t>ツト</t>
    </rPh>
    <phoneticPr fontId="4"/>
  </si>
  <si>
    <r>
      <rPr>
        <sz val="10"/>
        <color theme="1"/>
        <rFont val="ＭＳ ゴシック"/>
        <family val="3"/>
        <charset val="128"/>
      </rPr>
      <t>　本町の水道料金は全国平均とほぼ同水準である。
①経常収支比率は前年度と比べて2.19pt減少し、健全経営の水準とされる100%を下回った。また、全国平均及び類似団体平均値を下回っており、未収金の収納強化、維持管理費の削減など経営状況の見直しを図り、更なる経営改善に向けた取組が必要である。
②累積欠損金比率においては、累積欠損金は発生していない。
③前年度と比べて流動資産、流動負債ともに減少し、流動比率においては82.23pt増加した。全国平均を上回っているが、類似団体平均値は下回っている。流動比率100％以上であり１年以内の償還財源の確保はできている。
④企業債残高対給水収益比率においては、前年と比べて29.23pt減少したものの全国平均及び類似団体平均値と比較すると、企業債残高は過大であり、将来世代への負担が重くなっている。建設改良事業財源については、企業債以外の国庫補助等の財源の更なる活用を実施する必要がある。</t>
    </r>
    <r>
      <rPr>
        <sz val="10"/>
        <color rgb="FFFF0000"/>
        <rFont val="ＭＳ ゴシック"/>
        <family val="3"/>
        <charset val="128"/>
      </rPr>
      <t xml:space="preserve">
</t>
    </r>
    <r>
      <rPr>
        <sz val="10"/>
        <color theme="1"/>
        <rFont val="ＭＳ ゴシック"/>
        <family val="3"/>
        <charset val="128"/>
      </rPr>
      <t>⑤料金回収率は、100%を下回っており、前年度と比べて4.34pt減少し、全国平均及び類似団体平均値を下回っている。物価高騰等による影響が今後も予測され、維持管理費の抑制が必要である。
⑥前年度と比べて総費用、有収水量ともに増加し、給水原価は9.37円増加した。全国平均を上回っているが、類似団体平均値を下回っている。</t>
    </r>
    <r>
      <rPr>
        <sz val="10"/>
        <color rgb="FFFF0000"/>
        <rFont val="ＭＳ ゴシック"/>
        <family val="3"/>
        <charset val="128"/>
      </rPr>
      <t xml:space="preserve">
</t>
    </r>
    <r>
      <rPr>
        <sz val="10"/>
        <color theme="1"/>
        <rFont val="ＭＳ ゴシック"/>
        <family val="3"/>
        <charset val="128"/>
      </rPr>
      <t>⑦施設利用率は、前年度と比べて2.4pt増加し、全国平均及び類似団体平均値より高い。
⑧有収率は、前年度と比べて2.17pt減少し、全国平均及び類似平均値を下回っている。</t>
    </r>
    <rPh sb="45" eb="47">
      <t>ゲンショウ</t>
    </rPh>
    <rPh sb="49" eb="51">
      <t>ケンゼン</t>
    </rPh>
    <rPh sb="51" eb="53">
      <t>ケイエイ</t>
    </rPh>
    <rPh sb="54" eb="56">
      <t>スイジュン</t>
    </rPh>
    <rPh sb="65" eb="67">
      <t>シタマワ</t>
    </rPh>
    <rPh sb="73" eb="75">
      <t>ゼンコク</t>
    </rPh>
    <rPh sb="75" eb="77">
      <t>ヘイキン</t>
    </rPh>
    <rPh sb="77" eb="78">
      <t>オヨ</t>
    </rPh>
    <rPh sb="79" eb="81">
      <t>ルイジ</t>
    </rPh>
    <rPh sb="81" eb="83">
      <t>ダンタイ</t>
    </rPh>
    <rPh sb="83" eb="85">
      <t>ヘイキン</t>
    </rPh>
    <rPh sb="85" eb="86">
      <t>チ</t>
    </rPh>
    <rPh sb="87" eb="89">
      <t>シタマワ</t>
    </rPh>
    <rPh sb="94" eb="97">
      <t>ミシュウキン</t>
    </rPh>
    <rPh sb="98" eb="100">
      <t>シュウノウ</t>
    </rPh>
    <rPh sb="100" eb="102">
      <t>キョウカ</t>
    </rPh>
    <rPh sb="103" eb="105">
      <t>イジ</t>
    </rPh>
    <rPh sb="105" eb="108">
      <t>カンリヒ</t>
    </rPh>
    <rPh sb="109" eb="111">
      <t>サクゲン</t>
    </rPh>
    <rPh sb="113" eb="115">
      <t>ケイエイ</t>
    </rPh>
    <rPh sb="115" eb="117">
      <t>ジョウキョウ</t>
    </rPh>
    <rPh sb="118" eb="120">
      <t>ミナオ</t>
    </rPh>
    <rPh sb="122" eb="123">
      <t>ハカ</t>
    </rPh>
    <rPh sb="125" eb="126">
      <t>サラ</t>
    </rPh>
    <rPh sb="128" eb="130">
      <t>ケイエイ</t>
    </rPh>
    <rPh sb="130" eb="132">
      <t>カイゼン</t>
    </rPh>
    <rPh sb="133" eb="134">
      <t>ム</t>
    </rPh>
    <rPh sb="136" eb="138">
      <t>トリクミ</t>
    </rPh>
    <rPh sb="139" eb="141">
      <t>ヒツヨウ</t>
    </rPh>
    <rPh sb="248" eb="250">
      <t>リュウドウ</t>
    </rPh>
    <rPh sb="250" eb="252">
      <t>ヒリツ</t>
    </rPh>
    <rPh sb="306" eb="308">
      <t>ゾウカ</t>
    </rPh>
    <rPh sb="342" eb="344">
      <t>ゲンショウ</t>
    </rPh>
    <rPh sb="349" eb="351">
      <t>ゼンコク</t>
    </rPh>
    <rPh sb="457" eb="459">
      <t>シタマワ</t>
    </rPh>
    <rPh sb="473" eb="475">
      <t>ブッカ</t>
    </rPh>
    <rPh sb="475" eb="477">
      <t>コウトウ</t>
    </rPh>
    <rPh sb="477" eb="478">
      <t>ナド</t>
    </rPh>
    <rPh sb="481" eb="483">
      <t>エイキョウ</t>
    </rPh>
    <rPh sb="484" eb="486">
      <t>コンゴ</t>
    </rPh>
    <rPh sb="487" eb="489">
      <t>ヨソク</t>
    </rPh>
    <rPh sb="496" eb="498">
      <t>ゲンショウ</t>
    </rPh>
    <rPh sb="500" eb="502">
      <t>ゼンコク</t>
    </rPh>
    <rPh sb="502" eb="504">
      <t>ヘイキン</t>
    </rPh>
    <rPh sb="504" eb="505">
      <t>オヨ</t>
    </rPh>
    <rPh sb="506" eb="508">
      <t>ルイジ</t>
    </rPh>
    <rPh sb="532" eb="534">
      <t>ヘイキン</t>
    </rPh>
    <rPh sb="534" eb="535">
      <t>アタイ</t>
    </rPh>
    <rPh sb="553" eb="555">
      <t>ゾウカ</t>
    </rPh>
    <rPh sb="561" eb="563">
      <t>ゾウカ</t>
    </rPh>
    <rPh sb="571" eb="573">
      <t>ゾウカ</t>
    </rPh>
    <rPh sb="580" eb="582">
      <t>ウワマワ</t>
    </rPh>
    <rPh sb="596" eb="598">
      <t>シタマワ</t>
    </rPh>
    <rPh sb="612" eb="615">
      <t>ゼンネンド</t>
    </rPh>
    <rPh sb="616" eb="617">
      <t>クラ</t>
    </rPh>
    <rPh sb="624" eb="626">
      <t>ゾウカ</t>
    </rPh>
    <rPh sb="628" eb="630">
      <t>ゼンコク</t>
    </rPh>
    <rPh sb="630" eb="632">
      <t>ヘイキン</t>
    </rPh>
    <rPh sb="632" eb="633">
      <t>オヨ</t>
    </rPh>
    <rPh sb="653" eb="656">
      <t>ゼンネンド</t>
    </rPh>
    <rPh sb="657" eb="658">
      <t>クラゲンショウゼンコクヘイキンオヨルイジヘイキンチシタマワ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</si>
</sst>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0.34</c:v>
                </c:pt>
                <c:pt idx="2">
                  <c:v>0.5</c:v>
                </c:pt>
                <c:pt idx="3" formatCode="#,##0.00;&quot;△&quot;#,##0.00">
                  <c:v>0</c:v>
                </c:pt>
                <c:pt idx="4" formatCode="#,##0.00;&quot;△&quot;#,##0.00">
                  <c:v>0</c:v>
                </c:pt>
              </c:numCache>
            </c:numRef>
          </c:val>
          <c:extLst>
            <c:ext xmlns:c16="http://schemas.microsoft.com/office/drawing/2014/chart" uri="{C3380CC4-5D6E-409C-BE32-E72D297353CC}">
              <c16:uniqueId val="{00000000-FA00-4FD3-9863-A7392758E5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FA00-4FD3-9863-A7392758E5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63.23</c:v>
                </c:pt>
                <c:pt idx="1">
                  <c:v>64.56</c:v>
                </c:pt>
                <c:pt idx="2">
                  <c:v>66.88</c:v>
                </c:pt>
                <c:pt idx="3">
                  <c:v>63.34</c:v>
                </c:pt>
                <c:pt idx="4">
                  <c:v>65.739999999999995</c:v>
                </c:pt>
              </c:numCache>
            </c:numRef>
          </c:val>
          <c:extLst>
            <c:ext xmlns:c16="http://schemas.microsoft.com/office/drawing/2014/chart" uri="{C3380CC4-5D6E-409C-BE32-E72D297353CC}">
              <c16:uniqueId val="{00000000-35BF-4D92-8F01-6A38B6BBDB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35BF-4D92-8F01-6A38B6BBDB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83.77</c:v>
                </c:pt>
                <c:pt idx="1">
                  <c:v>80.11</c:v>
                </c:pt>
                <c:pt idx="2">
                  <c:v>76.5</c:v>
                </c:pt>
                <c:pt idx="3">
                  <c:v>78.510000000000005</c:v>
                </c:pt>
                <c:pt idx="4">
                  <c:v>76.34</c:v>
                </c:pt>
              </c:numCache>
            </c:numRef>
          </c:val>
          <c:extLst>
            <c:ext xmlns:c16="http://schemas.microsoft.com/office/drawing/2014/chart" uri="{C3380CC4-5D6E-409C-BE32-E72D297353CC}">
              <c16:uniqueId val="{00000000-3521-4F52-976E-0BC2DF8630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3521-4F52-976E-0BC2DF8630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106.43</c:v>
                </c:pt>
                <c:pt idx="1">
                  <c:v>100.05</c:v>
                </c:pt>
                <c:pt idx="2">
                  <c:v>101.15</c:v>
                </c:pt>
                <c:pt idx="3">
                  <c:v>100.36</c:v>
                </c:pt>
                <c:pt idx="4">
                  <c:v>98.17</c:v>
                </c:pt>
              </c:numCache>
            </c:numRef>
          </c:val>
          <c:extLst>
            <c:ext xmlns:c16="http://schemas.microsoft.com/office/drawing/2014/chart" uri="{C3380CC4-5D6E-409C-BE32-E72D297353CC}">
              <c16:uniqueId val="{00000000-7E71-4959-AD19-13E35F8A6C6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7E71-4959-AD19-13E35F8A6C6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42.6</c:v>
                </c:pt>
                <c:pt idx="1">
                  <c:v>44.44</c:v>
                </c:pt>
                <c:pt idx="2">
                  <c:v>46.45</c:v>
                </c:pt>
                <c:pt idx="3">
                  <c:v>44.15</c:v>
                </c:pt>
                <c:pt idx="4">
                  <c:v>46.3</c:v>
                </c:pt>
              </c:numCache>
            </c:numRef>
          </c:val>
          <c:extLst>
            <c:ext xmlns:c16="http://schemas.microsoft.com/office/drawing/2014/chart" uri="{C3380CC4-5D6E-409C-BE32-E72D297353CC}">
              <c16:uniqueId val="{00000000-0EA8-4E47-B05A-9B6294CD4D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0EA8-4E47-B05A-9B6294CD4D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0.37</c:v>
                </c:pt>
                <c:pt idx="1">
                  <c:v>0.37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6F4-4269-87A9-874E3D812A8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B6F4-4269-87A9-874E3D812A8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70-4153-A706-EA0BD225361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5070-4153-A706-EA0BD225361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208.19</c:v>
                </c:pt>
                <c:pt idx="1">
                  <c:v>220.73</c:v>
                </c:pt>
                <c:pt idx="2">
                  <c:v>226.65</c:v>
                </c:pt>
                <c:pt idx="3">
                  <c:v>161.69</c:v>
                </c:pt>
                <c:pt idx="4">
                  <c:v>243.92</c:v>
                </c:pt>
              </c:numCache>
            </c:numRef>
          </c:val>
          <c:extLst>
            <c:ext xmlns:c16="http://schemas.microsoft.com/office/drawing/2014/chart" uri="{C3380CC4-5D6E-409C-BE32-E72D297353CC}">
              <c16:uniqueId val="{00000000-36A2-4F0B-80C4-35C7158927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36A2-4F0B-80C4-35C7158927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862.33</c:v>
                </c:pt>
                <c:pt idx="1">
                  <c:v>860.35</c:v>
                </c:pt>
                <c:pt idx="2">
                  <c:v>871.05</c:v>
                </c:pt>
                <c:pt idx="3">
                  <c:v>964.97</c:v>
                </c:pt>
                <c:pt idx="4">
                  <c:v>935.74</c:v>
                </c:pt>
              </c:numCache>
            </c:numRef>
          </c:val>
          <c:extLst>
            <c:ext xmlns:c16="http://schemas.microsoft.com/office/drawing/2014/chart" uri="{C3380CC4-5D6E-409C-BE32-E72D297353CC}">
              <c16:uniqueId val="{00000000-7F1F-4C4B-847C-2633959917C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7F1F-4C4B-847C-2633959917C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101.81</c:v>
                </c:pt>
                <c:pt idx="1">
                  <c:v>95.52</c:v>
                </c:pt>
                <c:pt idx="2">
                  <c:v>95.7</c:v>
                </c:pt>
                <c:pt idx="3">
                  <c:v>93.69</c:v>
                </c:pt>
                <c:pt idx="4">
                  <c:v>89.35</c:v>
                </c:pt>
              </c:numCache>
            </c:numRef>
          </c:val>
          <c:extLst>
            <c:ext xmlns:c16="http://schemas.microsoft.com/office/drawing/2014/chart" uri="{C3380CC4-5D6E-409C-BE32-E72D297353CC}">
              <c16:uniqueId val="{00000000-2EDE-4F19-899F-EA20071447E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2EDE-4F19-899F-EA20071447E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167.98</c:v>
                </c:pt>
                <c:pt idx="1">
                  <c:v>180.05</c:v>
                </c:pt>
                <c:pt idx="2">
                  <c:v>179.67</c:v>
                </c:pt>
                <c:pt idx="3">
                  <c:v>184.52</c:v>
                </c:pt>
                <c:pt idx="4">
                  <c:v>193.89</c:v>
                </c:pt>
              </c:numCache>
            </c:numRef>
          </c:val>
          <c:extLst>
            <c:ext xmlns:c16="http://schemas.microsoft.com/office/drawing/2014/chart" uri="{C3380CC4-5D6E-409C-BE32-E72D297353CC}">
              <c16:uniqueId val="{00000000-FD0B-452D-99C1-D09261FAF8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FD0B-452D-99C1-D09261FAF8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鳥取県　岩美町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A7</v>
      </c>
      <c r="X8" s="77"/>
      <c r="Y8" s="77"/>
      <c r="Z8" s="77"/>
      <c r="AA8" s="77"/>
      <c r="AB8" s="77"/>
      <c r="AC8" s="77"/>
      <c r="AD8" s="77" t="str">
        <f>データ!$M$6</f>
        <v>非設置</v>
      </c>
      <c r="AE8" s="77"/>
      <c r="AF8" s="77"/>
      <c r="AG8" s="77"/>
      <c r="AH8" s="77"/>
      <c r="AI8" s="77"/>
      <c r="AJ8" s="77"/>
      <c r="AK8" s="2"/>
      <c r="AL8" s="68">
        <f>データ!$R$6</f>
        <v>10769</v>
      </c>
      <c r="AM8" s="68"/>
      <c r="AN8" s="68"/>
      <c r="AO8" s="68"/>
      <c r="AP8" s="68"/>
      <c r="AQ8" s="68"/>
      <c r="AR8" s="68"/>
      <c r="AS8" s="68"/>
      <c r="AT8" s="36">
        <f>データ!$S$6</f>
        <v>122.31</v>
      </c>
      <c r="AU8" s="37"/>
      <c r="AV8" s="37"/>
      <c r="AW8" s="37"/>
      <c r="AX8" s="37"/>
      <c r="AY8" s="37"/>
      <c r="AZ8" s="37"/>
      <c r="BA8" s="37"/>
      <c r="BB8" s="57">
        <f>データ!$T$6</f>
        <v>88.05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52.94</v>
      </c>
      <c r="J10" s="37"/>
      <c r="K10" s="37"/>
      <c r="L10" s="37"/>
      <c r="M10" s="37"/>
      <c r="N10" s="37"/>
      <c r="O10" s="67"/>
      <c r="P10" s="57">
        <f>データ!$P$6</f>
        <v>98.71</v>
      </c>
      <c r="Q10" s="57"/>
      <c r="R10" s="57"/>
      <c r="S10" s="57"/>
      <c r="T10" s="57"/>
      <c r="U10" s="57"/>
      <c r="V10" s="57"/>
      <c r="W10" s="68">
        <f>データ!$Q$6</f>
        <v>3267</v>
      </c>
      <c r="X10" s="68"/>
      <c r="Y10" s="68"/>
      <c r="Z10" s="68"/>
      <c r="AA10" s="68"/>
      <c r="AB10" s="68"/>
      <c r="AC10" s="68"/>
      <c r="AD10" s="2"/>
      <c r="AE10" s="2"/>
      <c r="AF10" s="2"/>
      <c r="AG10" s="2"/>
      <c r="AH10" s="2"/>
      <c r="AI10" s="2"/>
      <c r="AJ10" s="2"/>
      <c r="AK10" s="2"/>
      <c r="AL10" s="68">
        <f>データ!$U$6</f>
        <v>10529</v>
      </c>
      <c r="AM10" s="68"/>
      <c r="AN10" s="68"/>
      <c r="AO10" s="68"/>
      <c r="AP10" s="68"/>
      <c r="AQ10" s="68"/>
      <c r="AR10" s="68"/>
      <c r="AS10" s="68"/>
      <c r="AT10" s="36">
        <f>データ!$V$6</f>
        <v>82.99</v>
      </c>
      <c r="AU10" s="37"/>
      <c r="AV10" s="37"/>
      <c r="AW10" s="37"/>
      <c r="AX10" s="37"/>
      <c r="AY10" s="37"/>
      <c r="AZ10" s="37"/>
      <c r="BA10" s="37"/>
      <c r="BB10" s="57">
        <f>データ!$W$6</f>
        <v>126.87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1Kd47WvpsRC1EkaWmXoom2Kirm+qZW06VGJ4Yq7y8xlDhmrwMtqm2BjenB3Ux8DG/YSLUSw6v8wf6J4NTfUzw==" saltValue="vENx7/An1t0iXmxLgDxYQ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313025</v>
      </c>
      <c r="D6" s="20">
        <f t="shared" si="3"/>
        <v>46</v>
      </c>
      <c r="E6" s="20">
        <f t="shared" si="3"/>
        <v>1</v>
      </c>
      <c r="F6" s="20">
        <f t="shared" si="3"/>
        <v>0</v>
      </c>
      <c r="G6" s="20">
        <f t="shared" si="3"/>
        <v>1</v>
      </c>
      <c r="H6" s="20" t="str">
        <f t="shared" si="3"/>
        <v>鳥取県　岩美町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52.94</v>
      </c>
      <c r="P6" s="21">
        <f t="shared" si="3"/>
        <v>98.71</v>
      </c>
      <c r="Q6" s="21">
        <f t="shared" si="3"/>
        <v>3267</v>
      </c>
      <c r="R6" s="21">
        <f t="shared" si="3"/>
        <v>10769</v>
      </c>
      <c r="S6" s="21">
        <f t="shared" si="3"/>
        <v>122.31</v>
      </c>
      <c r="T6" s="21">
        <f t="shared" si="3"/>
        <v>88.05</v>
      </c>
      <c r="U6" s="21">
        <f t="shared" si="3"/>
        <v>10529</v>
      </c>
      <c r="V6" s="21">
        <f t="shared" si="3"/>
        <v>82.99</v>
      </c>
      <c r="W6" s="21">
        <f t="shared" si="3"/>
        <v>126.87</v>
      </c>
      <c r="X6" s="22">
        <f>IF(X7="",NA(),X7)</f>
        <v>106.43</v>
      </c>
      <c r="Y6" s="22">
        <f t="shared" ref="Y6:AG6" si="4">IF(Y7="",NA(),Y7)</f>
        <v>100.05</v>
      </c>
      <c r="Z6" s="22">
        <f t="shared" si="4"/>
        <v>101.15</v>
      </c>
      <c r="AA6" s="22">
        <f t="shared" si="4"/>
        <v>100.36</v>
      </c>
      <c r="AB6" s="22">
        <f t="shared" si="4"/>
        <v>98.17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208.19</v>
      </c>
      <c r="AU6" s="22">
        <f t="shared" ref="AU6:BC6" si="6">IF(AU7="",NA(),AU7)</f>
        <v>220.73</v>
      </c>
      <c r="AV6" s="22">
        <f t="shared" si="6"/>
        <v>226.65</v>
      </c>
      <c r="AW6" s="22">
        <f t="shared" si="6"/>
        <v>161.69</v>
      </c>
      <c r="AX6" s="22">
        <f t="shared" si="6"/>
        <v>243.92</v>
      </c>
      <c r="AY6" s="22">
        <f t="shared" si="6"/>
        <v>371.81</v>
      </c>
      <c r="AZ6" s="22">
        <f t="shared" si="6"/>
        <v>384.23</v>
      </c>
      <c r="BA6" s="22">
        <f t="shared" si="6"/>
        <v>364.3</v>
      </c>
      <c r="BB6" s="22">
        <f t="shared" si="6"/>
        <v>378.87</v>
      </c>
      <c r="BC6" s="22">
        <f t="shared" si="6"/>
        <v>362.35</v>
      </c>
      <c r="BD6" s="21" t="str">
        <f>IF(BD7="","",IF(BD7="-","【-】","【"&amp;SUBSTITUTE(TEXT(BD7,"#,##0.00"),"-","△")&amp;"】"))</f>
        <v>【239.69】</v>
      </c>
      <c r="BE6" s="22">
        <f>IF(BE7="",NA(),BE7)</f>
        <v>862.33</v>
      </c>
      <c r="BF6" s="22">
        <f t="shared" ref="BF6:BN6" si="7">IF(BF7="",NA(),BF7)</f>
        <v>860.35</v>
      </c>
      <c r="BG6" s="22">
        <f t="shared" si="7"/>
        <v>871.05</v>
      </c>
      <c r="BH6" s="22">
        <f t="shared" si="7"/>
        <v>964.97</v>
      </c>
      <c r="BI6" s="22">
        <f t="shared" si="7"/>
        <v>935.74</v>
      </c>
      <c r="BJ6" s="22">
        <f t="shared" si="7"/>
        <v>465.85</v>
      </c>
      <c r="BK6" s="22">
        <f t="shared" si="7"/>
        <v>439.43</v>
      </c>
      <c r="BL6" s="22">
        <f t="shared" si="7"/>
        <v>438.41</v>
      </c>
      <c r="BM6" s="22">
        <f t="shared" si="7"/>
        <v>430.23</v>
      </c>
      <c r="BN6" s="22">
        <f t="shared" si="7"/>
        <v>429.24</v>
      </c>
      <c r="BO6" s="21" t="str">
        <f>IF(BO7="","",IF(BO7="-","【-】","【"&amp;SUBSTITUTE(TEXT(BO7,"#,##0.00"),"-","△")&amp;"】"))</f>
        <v>【264.86】</v>
      </c>
      <c r="BP6" s="22">
        <f>IF(BP7="",NA(),BP7)</f>
        <v>101.81</v>
      </c>
      <c r="BQ6" s="22">
        <f t="shared" ref="BQ6:BY6" si="8">IF(BQ7="",NA(),BQ7)</f>
        <v>95.52</v>
      </c>
      <c r="BR6" s="22">
        <f t="shared" si="8"/>
        <v>95.7</v>
      </c>
      <c r="BS6" s="22">
        <f t="shared" si="8"/>
        <v>93.69</v>
      </c>
      <c r="BT6" s="22">
        <f t="shared" si="8"/>
        <v>89.35</v>
      </c>
      <c r="BU6" s="22">
        <f t="shared" si="8"/>
        <v>92.39</v>
      </c>
      <c r="BV6" s="22">
        <f t="shared" si="8"/>
        <v>94.41</v>
      </c>
      <c r="BW6" s="22">
        <f t="shared" si="8"/>
        <v>90.96</v>
      </c>
      <c r="BX6" s="22">
        <f t="shared" si="8"/>
        <v>90.66</v>
      </c>
      <c r="BY6" s="22">
        <f t="shared" si="8"/>
        <v>90.78</v>
      </c>
      <c r="BZ6" s="21" t="str">
        <f>IF(BZ7="","",IF(BZ7="-","【-】","【"&amp;SUBSTITUTE(TEXT(BZ7,"#,##0.00"),"-","△")&amp;"】"))</f>
        <v>【97.59】</v>
      </c>
      <c r="CA6" s="22">
        <f>IF(CA7="",NA(),CA7)</f>
        <v>167.98</v>
      </c>
      <c r="CB6" s="22">
        <f t="shared" ref="CB6:CJ6" si="9">IF(CB7="",NA(),CB7)</f>
        <v>180.05</v>
      </c>
      <c r="CC6" s="22">
        <f t="shared" si="9"/>
        <v>179.67</v>
      </c>
      <c r="CD6" s="22">
        <f t="shared" si="9"/>
        <v>184.52</v>
      </c>
      <c r="CE6" s="22">
        <f t="shared" si="9"/>
        <v>193.89</v>
      </c>
      <c r="CF6" s="22">
        <f t="shared" si="9"/>
        <v>192.98</v>
      </c>
      <c r="CG6" s="22">
        <f t="shared" si="9"/>
        <v>192.13</v>
      </c>
      <c r="CH6" s="22">
        <f t="shared" si="9"/>
        <v>197.04</v>
      </c>
      <c r="CI6" s="22">
        <f t="shared" si="9"/>
        <v>199.33</v>
      </c>
      <c r="CJ6" s="22">
        <f t="shared" si="9"/>
        <v>202.75</v>
      </c>
      <c r="CK6" s="21" t="str">
        <f>IF(CK7="","",IF(CK7="-","【-】","【"&amp;SUBSTITUTE(TEXT(CK7,"#,##0.00"),"-","△")&amp;"】"))</f>
        <v>【181.66】</v>
      </c>
      <c r="CL6" s="22">
        <f>IF(CL7="",NA(),CL7)</f>
        <v>63.23</v>
      </c>
      <c r="CM6" s="22">
        <f t="shared" ref="CM6:CU6" si="10">IF(CM7="",NA(),CM7)</f>
        <v>64.56</v>
      </c>
      <c r="CN6" s="22">
        <f t="shared" si="10"/>
        <v>66.88</v>
      </c>
      <c r="CO6" s="22">
        <f t="shared" si="10"/>
        <v>63.34</v>
      </c>
      <c r="CP6" s="22">
        <f t="shared" si="10"/>
        <v>65.739999999999995</v>
      </c>
      <c r="CQ6" s="22">
        <f t="shared" si="10"/>
        <v>54.43</v>
      </c>
      <c r="CR6" s="22">
        <f t="shared" si="10"/>
        <v>53.87</v>
      </c>
      <c r="CS6" s="22">
        <f t="shared" si="10"/>
        <v>54.49</v>
      </c>
      <c r="CT6" s="22">
        <f t="shared" si="10"/>
        <v>54.8</v>
      </c>
      <c r="CU6" s="22">
        <f t="shared" si="10"/>
        <v>55.47</v>
      </c>
      <c r="CV6" s="21" t="str">
        <f>IF(CV7="","",IF(CV7="-","【-】","【"&amp;SUBSTITUTE(TEXT(CV7,"#,##0.00"),"-","△")&amp;"】"))</f>
        <v>【60.21】</v>
      </c>
      <c r="CW6" s="22">
        <f>IF(CW7="",NA(),CW7)</f>
        <v>83.77</v>
      </c>
      <c r="CX6" s="22">
        <f t="shared" ref="CX6:DF6" si="11">IF(CX7="",NA(),CX7)</f>
        <v>80.11</v>
      </c>
      <c r="CY6" s="22">
        <f t="shared" si="11"/>
        <v>76.5</v>
      </c>
      <c r="CZ6" s="22">
        <f t="shared" si="11"/>
        <v>78.510000000000005</v>
      </c>
      <c r="DA6" s="22">
        <f t="shared" si="11"/>
        <v>76.34</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42.6</v>
      </c>
      <c r="DI6" s="22">
        <f t="shared" ref="DI6:DQ6" si="12">IF(DI7="",NA(),DI7)</f>
        <v>44.44</v>
      </c>
      <c r="DJ6" s="22">
        <f t="shared" si="12"/>
        <v>46.45</v>
      </c>
      <c r="DK6" s="22">
        <f t="shared" si="12"/>
        <v>44.15</v>
      </c>
      <c r="DL6" s="22">
        <f t="shared" si="12"/>
        <v>46.3</v>
      </c>
      <c r="DM6" s="22">
        <f t="shared" si="12"/>
        <v>49.39</v>
      </c>
      <c r="DN6" s="22">
        <f t="shared" si="12"/>
        <v>50.75</v>
      </c>
      <c r="DO6" s="22">
        <f t="shared" si="12"/>
        <v>51.72</v>
      </c>
      <c r="DP6" s="22">
        <f t="shared" si="12"/>
        <v>52.27</v>
      </c>
      <c r="DQ6" s="22">
        <f t="shared" si="12"/>
        <v>52.87</v>
      </c>
      <c r="DR6" s="21" t="str">
        <f>IF(DR7="","",IF(DR7="-","【-】","【"&amp;SUBSTITUTE(TEXT(DR7,"#,##0.00"),"-","△")&amp;"】"))</f>
        <v>【52.41】</v>
      </c>
      <c r="DS6" s="22">
        <f>IF(DS7="",NA(),DS7)</f>
        <v>0.37</v>
      </c>
      <c r="DT6" s="22">
        <f t="shared" ref="DT6:EB6" si="13">IF(DT7="",NA(),DT7)</f>
        <v>0.37</v>
      </c>
      <c r="DU6" s="21">
        <f t="shared" si="13"/>
        <v>0</v>
      </c>
      <c r="DV6" s="21">
        <f t="shared" si="13"/>
        <v>0</v>
      </c>
      <c r="DW6" s="21">
        <f t="shared" si="13"/>
        <v>0</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2">
        <f t="shared" ref="EE6:EM6" si="14">IF(EE7="",NA(),EE7)</f>
        <v>0.34</v>
      </c>
      <c r="EF6" s="22">
        <f t="shared" si="14"/>
        <v>0.5</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313025</v>
      </c>
      <c r="D7" s="24">
        <v>46</v>
      </c>
      <c r="E7" s="24">
        <v>1</v>
      </c>
      <c r="F7" s="24">
        <v>0</v>
      </c>
      <c r="G7" s="24">
        <v>1</v>
      </c>
      <c r="H7" s="24" t="s">
        <v>93</v>
      </c>
      <c r="I7" s="24" t="s">
        <v>94</v>
      </c>
      <c r="J7" s="24" t="s">
        <v>95</v>
      </c>
      <c r="K7" s="24" t="s">
        <v>96</v>
      </c>
      <c r="L7" s="24" t="s">
        <v>97</v>
      </c>
      <c r="M7" s="24" t="s">
        <v>98</v>
      </c>
      <c r="N7" s="25" t="s">
        <v>99</v>
      </c>
      <c r="O7" s="25">
        <v>52.94</v>
      </c>
      <c r="P7" s="25">
        <v>98.71</v>
      </c>
      <c r="Q7" s="25">
        <v>3267</v>
      </c>
      <c r="R7" s="25">
        <v>10769</v>
      </c>
      <c r="S7" s="25">
        <v>122.31</v>
      </c>
      <c r="T7" s="25">
        <v>88.05</v>
      </c>
      <c r="U7" s="25">
        <v>10529</v>
      </c>
      <c r="V7" s="25">
        <v>82.99</v>
      </c>
      <c r="W7" s="25">
        <v>126.87</v>
      </c>
      <c r="X7" s="25">
        <v>106.43</v>
      </c>
      <c r="Y7" s="25">
        <v>100.05</v>
      </c>
      <c r="Z7" s="25">
        <v>101.15</v>
      </c>
      <c r="AA7" s="25">
        <v>100.36</v>
      </c>
      <c r="AB7" s="25">
        <v>98.17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208.19</v>
      </c>
      <c r="AU7" s="25">
        <v>220.73</v>
      </c>
      <c r="AV7" s="25">
        <v>226.65</v>
      </c>
      <c r="AW7" s="25">
        <v>161.69</v>
      </c>
      <c r="AX7" s="25">
        <v>243.92</v>
      </c>
      <c r="AY7" s="25">
        <v>371.81</v>
      </c>
      <c r="AZ7" s="25">
        <v>384.23</v>
      </c>
      <c r="BA7" s="25">
        <v>364.3</v>
      </c>
      <c r="BB7" s="25">
        <v>378.87</v>
      </c>
      <c r="BC7" s="25">
        <v>362.35</v>
      </c>
      <c r="BD7" s="25">
        <v>239.69</v>
      </c>
      <c r="BE7" s="25">
        <v>862.33</v>
      </c>
      <c r="BF7" s="25">
        <v>860.35</v>
      </c>
      <c r="BG7" s="25">
        <v>871.05</v>
      </c>
      <c r="BH7" s="25">
        <v>964.97</v>
      </c>
      <c r="BI7" s="25">
        <v>935.74</v>
      </c>
      <c r="BJ7" s="25">
        <v>465.85</v>
      </c>
      <c r="BK7" s="25">
        <v>439.43</v>
      </c>
      <c r="BL7" s="25">
        <v>438.41</v>
      </c>
      <c r="BM7" s="25">
        <v>430.23</v>
      </c>
      <c r="BN7" s="25">
        <v>429.24</v>
      </c>
      <c r="BO7" s="25">
        <v>264.86</v>
      </c>
      <c r="BP7" s="25">
        <v>101.81</v>
      </c>
      <c r="BQ7" s="25">
        <v>95.52</v>
      </c>
      <c r="BR7" s="25">
        <v>95.7</v>
      </c>
      <c r="BS7" s="25">
        <v>93.69</v>
      </c>
      <c r="BT7" s="25">
        <v>89.35</v>
      </c>
      <c r="BU7" s="25">
        <v>92.39</v>
      </c>
      <c r="BV7" s="25">
        <v>94.41</v>
      </c>
      <c r="BW7" s="25">
        <v>90.96</v>
      </c>
      <c r="BX7" s="25">
        <v>90.66</v>
      </c>
      <c r="BY7" s="25">
        <v>90.78</v>
      </c>
      <c r="BZ7" s="25">
        <v>97.59</v>
      </c>
      <c r="CA7" s="25">
        <v>167.98</v>
      </c>
      <c r="CB7" s="25">
        <v>180.05</v>
      </c>
      <c r="CC7" s="25">
        <v>179.67</v>
      </c>
      <c r="CD7" s="25">
        <v>184.52</v>
      </c>
      <c r="CE7" s="25">
        <v>193.89</v>
      </c>
      <c r="CF7" s="25">
        <v>192.98</v>
      </c>
      <c r="CG7" s="25">
        <v>192.13</v>
      </c>
      <c r="CH7" s="25">
        <v>197.04</v>
      </c>
      <c r="CI7" s="25">
        <v>199.33</v>
      </c>
      <c r="CJ7" s="25">
        <v>202.75</v>
      </c>
      <c r="CK7" s="25">
        <v>181.66</v>
      </c>
      <c r="CL7" s="25">
        <v>63.23</v>
      </c>
      <c r="CM7" s="25">
        <v>64.56</v>
      </c>
      <c r="CN7" s="25">
        <v>66.88</v>
      </c>
      <c r="CO7" s="25">
        <v>63.34</v>
      </c>
      <c r="CP7" s="25">
        <v>65.739999999999995</v>
      </c>
      <c r="CQ7" s="25">
        <v>54.43</v>
      </c>
      <c r="CR7" s="25">
        <v>53.87</v>
      </c>
      <c r="CS7" s="25">
        <v>54.49</v>
      </c>
      <c r="CT7" s="25">
        <v>54.8</v>
      </c>
      <c r="CU7" s="25">
        <v>55.47</v>
      </c>
      <c r="CV7" s="25">
        <v>60.21</v>
      </c>
      <c r="CW7" s="25">
        <v>83.77</v>
      </c>
      <c r="CX7" s="25">
        <v>80.11</v>
      </c>
      <c r="CY7" s="25">
        <v>76.5</v>
      </c>
      <c r="CZ7" s="25">
        <v>78.510000000000005</v>
      </c>
      <c r="DA7" s="25">
        <v>76.34</v>
      </c>
      <c r="DB7" s="25">
        <v>79.44</v>
      </c>
      <c r="DC7" s="25">
        <v>79.489999999999995</v>
      </c>
      <c r="DD7" s="25">
        <v>78.8</v>
      </c>
      <c r="DE7" s="25">
        <v>77.98</v>
      </c>
      <c r="DF7" s="25">
        <v>76.97</v>
      </c>
      <c r="DG7" s="25">
        <v>89.21</v>
      </c>
      <c r="DH7" s="25">
        <v>42.6</v>
      </c>
      <c r="DI7" s="25">
        <v>44.44</v>
      </c>
      <c r="DJ7" s="25">
        <v>46.45</v>
      </c>
      <c r="DK7" s="25">
        <v>44.15</v>
      </c>
      <c r="DL7" s="25">
        <v>46.3</v>
      </c>
      <c r="DM7" s="25">
        <v>49.39</v>
      </c>
      <c r="DN7" s="25">
        <v>50.75</v>
      </c>
      <c r="DO7" s="25">
        <v>51.72</v>
      </c>
      <c r="DP7" s="25">
        <v>52.27</v>
      </c>
      <c r="DQ7" s="25">
        <v>52.87</v>
      </c>
      <c r="DR7" s="25">
        <v>52.41</v>
      </c>
      <c r="DS7" s="25">
        <v>0.37</v>
      </c>
      <c r="DT7" s="25">
        <v>0.37</v>
      </c>
      <c r="DU7" s="25">
        <v>0</v>
      </c>
      <c r="DV7" s="25">
        <v>0</v>
      </c>
      <c r="DW7" s="25">
        <v>0</v>
      </c>
      <c r="DX7" s="25">
        <v>18.57</v>
      </c>
      <c r="DY7" s="25">
        <v>21.14</v>
      </c>
      <c r="DZ7" s="25">
        <v>22.12</v>
      </c>
      <c r="EA7" s="25">
        <v>25.67</v>
      </c>
      <c r="EB7" s="25">
        <v>26.86</v>
      </c>
      <c r="EC7" s="25">
        <v>26.78</v>
      </c>
      <c r="ED7" s="25">
        <v>0</v>
      </c>
      <c r="EE7" s="25">
        <v>0.34</v>
      </c>
      <c r="EF7" s="25">
        <v>0.5</v>
      </c>
      <c r="EG7" s="25">
        <v>0</v>
      </c>
      <c r="EH7" s="25">
        <v>0</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U2135</cp:lastModifiedBy>
  <cp:lastPrinted>2026-01-21T02:11:33Z</cp:lastPrinted>
  <dcterms:created xsi:type="dcterms:W3CDTF">2025-12-12T09:21:04Z</dcterms:created>
  <dcterms:modified xsi:type="dcterms:W3CDTF">2026-01-22T08:20:22Z</dcterms:modified>
  <cp:category/>
</cp:coreProperties>
</file>