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zinfl01\智頭町役場\共通\共通フォルダ\（総務）公営企業関係\【依頼】経営比較分析表の分析等について\提出先\"/>
    </mc:Choice>
  </mc:AlternateContent>
  <xr:revisionPtr revIDLastSave="0" documentId="13_ncr:1_{482B0D6A-4FFE-44DD-B685-2BF70958B699}" xr6:coauthVersionLast="47" xr6:coauthVersionMax="47" xr10:uidLastSave="{00000000-0000-0000-0000-000000000000}"/>
  <workbookProtection workbookAlgorithmName="SHA-512" workbookHashValue="3ZTPYW7mZYGY18+FautpVxgfmER20LzHr3NsyBjLab8jOJNAVxzqxCeaTiWVxy+F0KSRd5WtyqIl2ZDZ2I3weg==" workbookSaltValue="9p9FVQWWa3b6tcO/EtOiK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AL10" i="4"/>
  <c r="W10" i="4"/>
  <c r="I10" i="4"/>
  <c r="BB8" i="4"/>
  <c r="AT8" i="4"/>
  <c r="AL8" i="4"/>
  <c r="AD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<sst xmlns="http://schemas.openxmlformats.org/spreadsheetml/2006/main" count="228" uniqueCount="114">
  <si>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</si>
  <si>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</si>
  <si>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</si>
  <si>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</si>
  <si>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</si>
  <si>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</si>
  <si>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</si>
  <si>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</si>
  <si>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</si>
  <si>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</si>
  <si>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</si>
  <si>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</si>
  <si>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</si>
  <si>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</si>
  <si>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</si>
  <si>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</si>
  <si>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</si>
  <si>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</si>
  <si>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</si>
  <si>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</si>
  <si>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</si>
  <si>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</si>
  <si>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</si>
  <si>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</si>
  <si>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</si>
  <si>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</si>
  <si>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</si>
  <si>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</si>
  <si>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</si>
  <si>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</si>
  <si>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</si>
  <si>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</si>
  <si>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</si>
  <si>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</si>
  <si>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</si>
  <si>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</si>
  <si>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</si>
  <si>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</si>
  <si>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</si>
  <si>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</si>
  <si>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</si>
  <si>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</si>
  <si>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</si>
  <si>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</si>
  <si>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</si>
  <si>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</si>
  <si>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</si>
  <si>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</si>
  <si>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</si>
  <si>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</si>
  <si>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</si>
  <si>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</si>
  <si>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</si>
  <si>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</si>
  <si>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</si>
  <si>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</si>
  <si>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</si>
  <si>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</si>
  <si>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</si>
  <si>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</si>
  <si>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</si>
  <si>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</si>
  <si>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</si>
  <si>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</si>
  <si>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</si>
  <si>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</si>
  <si>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</si>
  <si>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</si>
  <si>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</si>
  <si>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</si>
  <si>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</si>
  <si>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</si>
  <si>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</si>
  <si>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</si>
  <si>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</si>
  <si>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</si>
  <si>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</si>
  <si>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</si>
  <si>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</si>
  <si>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</si>
  <si>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</si>
  <si>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</si>
  <si>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</si>
  <si>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</si>
  <si>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</si>
  <si>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</si>
  <si>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</si>
  <si>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</si>
  <si>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</si>
  <si>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</si>
  <si>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</si>
  <si>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</si>
  <si>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</si>
  <si>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智頭町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</si>
  <si>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</si>
  <si>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</si>
  <si>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</si>
  <si>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</si>
  <si>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</si>
  <si>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</si>
  <si>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</si>
  <si>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</si>
  <si>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</si>
  <si>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</si>
  <si>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</si>
  <si>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</si>
  <si>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</si>
  <si>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</si>
  <si>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</si>
  <si>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</si>
  <si>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</si>
  <si>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経常収支比率は昨年度と比較して減少しており、類似団体平均や全国平均より少し高い数値となっている。予定外の支出がなければ累積欠損金もなく例年は黒字であり、収入と支出のバランスは取れていると思われる。
　短期の支払能力についても、ここ数年は増加傾向にあり、今年度も昨年度同様に高く、類似団体と比較しても十分な支払能力を持っている。
　負債については、平成16年頃から償還のみであったため、起債残高はほぼないが、アセットマネジメントに基づく工事を開始したため今後の動向に傾注する。
　給水原価については、類似団体平均値より低い額となっている。
　有収率については、毎年漏水を発見し、対処はいているものの、期待した数値にはほど遠く、近年は横ばい傾向にある。来年度に漏水調査を行い、修理することで漏水を減少させ、有収率を向上させていきたい。</t>
    <rPh sb="16" eb="18">
      <t>ゲンショウ</t>
    </rPh>
    <rPh sb="174" eb="176">
      <t>ヘイセイ</t>
    </rPh>
    <rPh sb="178" eb="179">
      <t>ネン</t>
    </rPh>
    <rPh sb="179" eb="180">
      <t>コロ</t>
    </rPh>
    <rPh sb="182" eb="184">
      <t>ショウカン</t>
    </rPh>
    <rPh sb="193" eb="197">
      <t>キサイザンダカ</t>
    </rPh>
    <rPh sb="215" eb="216">
      <t>モト</t>
    </rPh>
    <rPh sb="218" eb="220">
      <t>コウジ</t>
    </rPh>
    <rPh sb="221" eb="223">
      <t>カイシ</t>
    </rPh>
    <rPh sb="227" eb="229">
      <t>コンゴ</t>
    </rPh>
    <rPh sb="230" eb="232">
      <t>ドウコウ</t>
    </rPh>
    <rPh sb="233" eb="235">
      <t>ケイチュウ</t>
    </rPh>
    <rPh sb="325" eb="328">
      <t>ライネンド</t>
    </rPh>
    <rPh sb="329" eb="331">
      <t>ロウスイ</t>
    </rPh>
    <rPh sb="331" eb="333">
      <t>チョウサ</t>
    </rPh>
    <rPh sb="334" eb="335">
      <t>オコナ</t>
    </rPh>
    <phoneticPr fontId="4"/>
  </si>
  <si>
    <t>　近年は老朽管更新工事を実施していないため年々経年化率が増加している。
　令和4年度策定の基本計画（短期更新計画）を基に令和6年度から順次、老朽管更新工事を発注していく予定としていたが、令和6年度は重要給水施設への配水管整備を行った。令和7年度から老朽管の管路更新を行い、耐震化に対応していく予定。</t>
    <rPh sb="93" eb="95">
      <t>レイワ</t>
    </rPh>
    <rPh sb="96" eb="98">
      <t>ネンド</t>
    </rPh>
    <rPh sb="99" eb="101">
      <t>ジュウヨウ</t>
    </rPh>
    <rPh sb="117" eb="119">
      <t>レイワ</t>
    </rPh>
    <rPh sb="120" eb="122">
      <t>ネンド</t>
    </rPh>
    <rPh sb="146" eb="148">
      <t>ヨテイ</t>
    </rPh>
    <phoneticPr fontId="4"/>
  </si>
  <si>
    <t>　老朽管更新、耐震化、老朽施設更新には多額の費用がかかるため、自己財源のみではなく、企業債、補助金、繰入金等を十分に考慮し、令和4年度策定の基本計画（短期更新計画）を基に経営に負担をかけないよう、バランスの取れた更新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</si>
</sst>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E1-4A5A-A25C-D647747169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BFE1-4A5A-A25C-D647747169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40.28</c:v>
                </c:pt>
                <c:pt idx="1">
                  <c:v>44.54</c:v>
                </c:pt>
                <c:pt idx="2">
                  <c:v>45</c:v>
                </c:pt>
                <c:pt idx="3">
                  <c:v>43.39</c:v>
                </c:pt>
                <c:pt idx="4">
                  <c:v>43.31</c:v>
                </c:pt>
              </c:numCache>
            </c:numRef>
          </c:val>
          <c:extLst>
            <c:ext xmlns:c16="http://schemas.microsoft.com/office/drawing/2014/chart" uri="{C3380CC4-5D6E-409C-BE32-E72D297353CC}">
              <c16:uniqueId val="{00000000-65F5-4A45-BEC3-BC0524982A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65F5-4A45-BEC3-BC0524982A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71.790000000000006</c:v>
                </c:pt>
                <c:pt idx="1">
                  <c:v>61.45</c:v>
                </c:pt>
                <c:pt idx="2">
                  <c:v>59.55</c:v>
                </c:pt>
                <c:pt idx="3">
                  <c:v>60.17</c:v>
                </c:pt>
                <c:pt idx="4">
                  <c:v>57.53</c:v>
                </c:pt>
              </c:numCache>
            </c:numRef>
          </c:val>
          <c:extLst>
            <c:ext xmlns:c16="http://schemas.microsoft.com/office/drawing/2014/chart" uri="{C3380CC4-5D6E-409C-BE32-E72D297353CC}">
              <c16:uniqueId val="{00000000-D9EC-4415-9C6A-6058A79C89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D9EC-4415-9C6A-6058A79C89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106.22</c:v>
                </c:pt>
                <c:pt idx="1">
                  <c:v>115.58</c:v>
                </c:pt>
                <c:pt idx="2">
                  <c:v>105.94</c:v>
                </c:pt>
                <c:pt idx="3">
                  <c:v>126.29</c:v>
                </c:pt>
                <c:pt idx="4">
                  <c:v>123.63</c:v>
                </c:pt>
              </c:numCache>
            </c:numRef>
          </c:val>
          <c:extLst>
            <c:ext xmlns:c16="http://schemas.microsoft.com/office/drawing/2014/chart" uri="{C3380CC4-5D6E-409C-BE32-E72D297353CC}">
              <c16:uniqueId val="{00000000-C2EF-43A4-A6FE-8C3FCEB7B1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C2EF-43A4-A6FE-8C3FCEB7B1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56.67</c:v>
                </c:pt>
                <c:pt idx="1">
                  <c:v>59.23</c:v>
                </c:pt>
                <c:pt idx="2">
                  <c:v>61.86</c:v>
                </c:pt>
                <c:pt idx="3">
                  <c:v>64.22</c:v>
                </c:pt>
                <c:pt idx="4">
                  <c:v>64.290000000000006</c:v>
                </c:pt>
              </c:numCache>
            </c:numRef>
          </c:val>
          <c:extLst>
            <c:ext xmlns:c16="http://schemas.microsoft.com/office/drawing/2014/chart" uri="{C3380CC4-5D6E-409C-BE32-E72D297353CC}">
              <c16:uniqueId val="{00000000-7F44-4BB3-9E9C-229EE7C504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7F44-4BB3-9E9C-229EE7C504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14.84</c:v>
                </c:pt>
                <c:pt idx="1">
                  <c:v>15.94</c:v>
                </c:pt>
                <c:pt idx="2">
                  <c:v>15.94</c:v>
                </c:pt>
                <c:pt idx="3">
                  <c:v>15.94</c:v>
                </c:pt>
                <c:pt idx="4">
                  <c:v>15.94</c:v>
                </c:pt>
              </c:numCache>
            </c:numRef>
          </c:val>
          <c:extLst>
            <c:ext xmlns:c16="http://schemas.microsoft.com/office/drawing/2014/chart" uri="{C3380CC4-5D6E-409C-BE32-E72D297353CC}">
              <c16:uniqueId val="{00000000-FD9B-48E7-96D8-9E54DBBF7B4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FD9B-48E7-96D8-9E54DBBF7B4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0C-402C-80E4-CB4FD0ECBB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A70C-402C-80E4-CB4FD0ECBB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2372.4699999999998</c:v>
                </c:pt>
                <c:pt idx="1">
                  <c:v>2782.43</c:v>
                </c:pt>
                <c:pt idx="2">
                  <c:v>4976.32</c:v>
                </c:pt>
                <c:pt idx="3">
                  <c:v>4382.13</c:v>
                </c:pt>
                <c:pt idx="4">
                  <c:v>861.39</c:v>
                </c:pt>
              </c:numCache>
            </c:numRef>
          </c:val>
          <c:extLst>
            <c:ext xmlns:c16="http://schemas.microsoft.com/office/drawing/2014/chart" uri="{C3380CC4-5D6E-409C-BE32-E72D297353CC}">
              <c16:uniqueId val="{00000000-36AE-4BE0-858D-301DC0FF3B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36AE-4BE0-858D-301DC0FF3B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27.62</c:v>
                </c:pt>
                <c:pt idx="1">
                  <c:v>16.84</c:v>
                </c:pt>
                <c:pt idx="2">
                  <c:v>8.08</c:v>
                </c:pt>
                <c:pt idx="3">
                  <c:v>3.15</c:v>
                </c:pt>
                <c:pt idx="4">
                  <c:v>46.07</c:v>
                </c:pt>
              </c:numCache>
            </c:numRef>
          </c:val>
          <c:extLst>
            <c:ext xmlns:c16="http://schemas.microsoft.com/office/drawing/2014/chart" uri="{C3380CC4-5D6E-409C-BE32-E72D297353CC}">
              <c16:uniqueId val="{00000000-2A1C-4517-A4FC-2CDEB35112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2A1C-4517-A4FC-2CDEB35112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104.7</c:v>
                </c:pt>
                <c:pt idx="1">
                  <c:v>119.51</c:v>
                </c:pt>
                <c:pt idx="2">
                  <c:v>106.97</c:v>
                </c:pt>
                <c:pt idx="3">
                  <c:v>109.64</c:v>
                </c:pt>
                <c:pt idx="4">
                  <c:v>103.55</c:v>
                </c:pt>
              </c:numCache>
            </c:numRef>
          </c:val>
          <c:extLst>
            <c:ext xmlns:c16="http://schemas.microsoft.com/office/drawing/2014/chart" uri="{C3380CC4-5D6E-409C-BE32-E72D297353CC}">
              <c16:uniqueId val="{00000000-A1B4-46B0-96DD-E4C22F7737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A1B4-46B0-96DD-E4C22F7737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214.82</c:v>
                </c:pt>
                <c:pt idx="1">
                  <c:v>196.59</c:v>
                </c:pt>
                <c:pt idx="2">
                  <c:v>221.25</c:v>
                </c:pt>
                <c:pt idx="3">
                  <c:v>216.21</c:v>
                </c:pt>
                <c:pt idx="4">
                  <c:v>233.07</c:v>
                </c:pt>
              </c:numCache>
            </c:numRef>
          </c:val>
          <c:extLst>
            <c:ext xmlns:c16="http://schemas.microsoft.com/office/drawing/2014/chart" uri="{C3380CC4-5D6E-409C-BE32-E72D297353CC}">
              <c16:uniqueId val="{00000000-2771-4AB1-A7EF-D373293C27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2771-4AB1-A7EF-D373293C27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鳥取県　智頭町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6129</v>
      </c>
      <c r="AM8" s="44"/>
      <c r="AN8" s="44"/>
      <c r="AO8" s="44"/>
      <c r="AP8" s="44"/>
      <c r="AQ8" s="44"/>
      <c r="AR8" s="44"/>
      <c r="AS8" s="44"/>
      <c r="AT8" s="45">
        <f>データ!$S$6</f>
        <v>224.7</v>
      </c>
      <c r="AU8" s="46"/>
      <c r="AV8" s="46"/>
      <c r="AW8" s="46"/>
      <c r="AX8" s="46"/>
      <c r="AY8" s="46"/>
      <c r="AZ8" s="46"/>
      <c r="BA8" s="46"/>
      <c r="BB8" s="47">
        <f>データ!$T$6</f>
        <v>27.28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92.14</v>
      </c>
      <c r="J10" s="46"/>
      <c r="K10" s="46"/>
      <c r="L10" s="46"/>
      <c r="M10" s="46"/>
      <c r="N10" s="46"/>
      <c r="O10" s="80"/>
      <c r="P10" s="47">
        <f>データ!$P$6</f>
        <v>35.65</v>
      </c>
      <c r="Q10" s="47"/>
      <c r="R10" s="47"/>
      <c r="S10" s="47"/>
      <c r="T10" s="47"/>
      <c r="U10" s="47"/>
      <c r="V10" s="47"/>
      <c r="W10" s="44">
        <f>データ!$Q$6</f>
        <v>3850</v>
      </c>
      <c r="X10" s="44"/>
      <c r="Y10" s="44"/>
      <c r="Z10" s="44"/>
      <c r="AA10" s="44"/>
      <c r="AB10" s="44"/>
      <c r="AC10" s="44"/>
      <c r="AD10" s="2"/>
      <c r="AE10" s="2"/>
      <c r="AF10" s="2"/>
      <c r="AG10" s="2"/>
      <c r="AH10" s="2"/>
      <c r="AI10" s="2"/>
      <c r="AJ10" s="2"/>
      <c r="AK10" s="2"/>
      <c r="AL10" s="44">
        <f>データ!$U$6</f>
        <v>2157</v>
      </c>
      <c r="AM10" s="44"/>
      <c r="AN10" s="44"/>
      <c r="AO10" s="44"/>
      <c r="AP10" s="44"/>
      <c r="AQ10" s="44"/>
      <c r="AR10" s="44"/>
      <c r="AS10" s="44"/>
      <c r="AT10" s="45">
        <f>データ!$V$6</f>
        <v>2.0099999999999998</v>
      </c>
      <c r="AU10" s="46"/>
      <c r="AV10" s="46"/>
      <c r="AW10" s="46"/>
      <c r="AX10" s="46"/>
      <c r="AY10" s="46"/>
      <c r="AZ10" s="46"/>
      <c r="BA10" s="46"/>
      <c r="BB10" s="47">
        <f>データ!$W$6</f>
        <v>1073.1300000000001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MPccasT87u/244ZOwF0hYmq7X8EsY2fGX01lqL5WcOOxF5j8sGngCg3pGWPArkTHnPHwiNtAizeXHP2RfWW2g==" saltValue="JVvN0PLd+ZMgRVVdV4wb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313289</v>
      </c>
      <c r="D6" s="20">
        <f t="shared" si="3"/>
        <v>46</v>
      </c>
      <c r="E6" s="20">
        <f t="shared" si="3"/>
        <v>1</v>
      </c>
      <c r="F6" s="20">
        <f t="shared" si="3"/>
        <v>0</v>
      </c>
      <c r="G6" s="20">
        <f t="shared" si="3"/>
        <v>1</v>
      </c>
      <c r="H6" s="20" t="str">
        <f t="shared" si="3"/>
        <v>鳥取県　智頭町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92.14</v>
      </c>
      <c r="P6" s="21">
        <f t="shared" si="3"/>
        <v>35.65</v>
      </c>
      <c r="Q6" s="21">
        <f t="shared" si="3"/>
        <v>3850</v>
      </c>
      <c r="R6" s="21">
        <f t="shared" si="3"/>
        <v>6129</v>
      </c>
      <c r="S6" s="21">
        <f t="shared" si="3"/>
        <v>224.7</v>
      </c>
      <c r="T6" s="21">
        <f t="shared" si="3"/>
        <v>27.28</v>
      </c>
      <c r="U6" s="21">
        <f t="shared" si="3"/>
        <v>2157</v>
      </c>
      <c r="V6" s="21">
        <f t="shared" si="3"/>
        <v>2.0099999999999998</v>
      </c>
      <c r="W6" s="21">
        <f t="shared" si="3"/>
        <v>1073.1300000000001</v>
      </c>
      <c r="X6" s="22">
        <f>IF(X7="",NA(),X7)</f>
        <v>106.22</v>
      </c>
      <c r="Y6" s="22">
        <f t="shared" ref="Y6:AG6" si="4">IF(Y7="",NA(),Y7)</f>
        <v>115.58</v>
      </c>
      <c r="Z6" s="22">
        <f t="shared" si="4"/>
        <v>105.94</v>
      </c>
      <c r="AA6" s="22">
        <f t="shared" si="4"/>
        <v>126.29</v>
      </c>
      <c r="AB6" s="22">
        <f t="shared" si="4"/>
        <v>123.63</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2372.4699999999998</v>
      </c>
      <c r="AU6" s="22">
        <f t="shared" ref="AU6:BC6" si="6">IF(AU7="",NA(),AU7)</f>
        <v>2782.43</v>
      </c>
      <c r="AV6" s="22">
        <f t="shared" si="6"/>
        <v>4976.32</v>
      </c>
      <c r="AW6" s="22">
        <f t="shared" si="6"/>
        <v>4382.13</v>
      </c>
      <c r="AX6" s="22">
        <f t="shared" si="6"/>
        <v>861.39</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27.62</v>
      </c>
      <c r="BF6" s="22">
        <f t="shared" ref="BF6:BN6" si="7">IF(BF7="",NA(),BF7)</f>
        <v>16.84</v>
      </c>
      <c r="BG6" s="22">
        <f t="shared" si="7"/>
        <v>8.08</v>
      </c>
      <c r="BH6" s="22">
        <f t="shared" si="7"/>
        <v>3.15</v>
      </c>
      <c r="BI6" s="22">
        <f t="shared" si="7"/>
        <v>46.07</v>
      </c>
      <c r="BJ6" s="22">
        <f t="shared" si="7"/>
        <v>556.47</v>
      </c>
      <c r="BK6" s="22">
        <f t="shared" si="7"/>
        <v>564.99</v>
      </c>
      <c r="BL6" s="22">
        <f t="shared" si="7"/>
        <v>631.39</v>
      </c>
      <c r="BM6" s="22">
        <f t="shared" si="7"/>
        <v>625.11</v>
      </c>
      <c r="BN6" s="22">
        <f t="shared" si="7"/>
        <v>602.79</v>
      </c>
      <c r="BO6" s="21" t="str">
        <f>IF(BO7="","",IF(BO7="-","【-】","【"&amp;SUBSTITUTE(TEXT(BO7,"#,##0.00"),"-","△")&amp;"】"))</f>
        <v>【264.86】</v>
      </c>
      <c r="BP6" s="22">
        <f>IF(BP7="",NA(),BP7)</f>
        <v>104.7</v>
      </c>
      <c r="BQ6" s="22">
        <f t="shared" ref="BQ6:BY6" si="8">IF(BQ7="",NA(),BQ7)</f>
        <v>119.51</v>
      </c>
      <c r="BR6" s="22">
        <f t="shared" si="8"/>
        <v>106.97</v>
      </c>
      <c r="BS6" s="22">
        <f t="shared" si="8"/>
        <v>109.64</v>
      </c>
      <c r="BT6" s="22">
        <f t="shared" si="8"/>
        <v>103.55</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214.82</v>
      </c>
      <c r="CB6" s="22">
        <f t="shared" ref="CB6:CJ6" si="9">IF(CB7="",NA(),CB7)</f>
        <v>196.59</v>
      </c>
      <c r="CC6" s="22">
        <f t="shared" si="9"/>
        <v>221.25</v>
      </c>
      <c r="CD6" s="22">
        <f t="shared" si="9"/>
        <v>216.21</v>
      </c>
      <c r="CE6" s="22">
        <f t="shared" si="9"/>
        <v>233.07</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40.28</v>
      </c>
      <c r="CM6" s="22">
        <f t="shared" ref="CM6:CU6" si="10">IF(CM7="",NA(),CM7)</f>
        <v>44.54</v>
      </c>
      <c r="CN6" s="22">
        <f t="shared" si="10"/>
        <v>45</v>
      </c>
      <c r="CO6" s="22">
        <f t="shared" si="10"/>
        <v>43.39</v>
      </c>
      <c r="CP6" s="22">
        <f t="shared" si="10"/>
        <v>43.31</v>
      </c>
      <c r="CQ6" s="22">
        <f t="shared" si="10"/>
        <v>39.94</v>
      </c>
      <c r="CR6" s="22">
        <f t="shared" si="10"/>
        <v>40.19</v>
      </c>
      <c r="CS6" s="22">
        <f t="shared" si="10"/>
        <v>41.14</v>
      </c>
      <c r="CT6" s="22">
        <f t="shared" si="10"/>
        <v>41.02</v>
      </c>
      <c r="CU6" s="22">
        <f t="shared" si="10"/>
        <v>43.22</v>
      </c>
      <c r="CV6" s="21" t="str">
        <f>IF(CV7="","",IF(CV7="-","【-】","【"&amp;SUBSTITUTE(TEXT(CV7,"#,##0.00"),"-","△")&amp;"】"))</f>
        <v>【60.21】</v>
      </c>
      <c r="CW6" s="22">
        <f>IF(CW7="",NA(),CW7)</f>
        <v>71.790000000000006</v>
      </c>
      <c r="CX6" s="22">
        <f t="shared" ref="CX6:DF6" si="11">IF(CX7="",NA(),CX7)</f>
        <v>61.45</v>
      </c>
      <c r="CY6" s="22">
        <f t="shared" si="11"/>
        <v>59.55</v>
      </c>
      <c r="CZ6" s="22">
        <f t="shared" si="11"/>
        <v>60.17</v>
      </c>
      <c r="DA6" s="22">
        <f t="shared" si="11"/>
        <v>57.53</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56.67</v>
      </c>
      <c r="DI6" s="22">
        <f t="shared" ref="DI6:DQ6" si="12">IF(DI7="",NA(),DI7)</f>
        <v>59.23</v>
      </c>
      <c r="DJ6" s="22">
        <f t="shared" si="12"/>
        <v>61.86</v>
      </c>
      <c r="DK6" s="22">
        <f t="shared" si="12"/>
        <v>64.22</v>
      </c>
      <c r="DL6" s="22">
        <f t="shared" si="12"/>
        <v>64.290000000000006</v>
      </c>
      <c r="DM6" s="22">
        <f t="shared" si="12"/>
        <v>53.25</v>
      </c>
      <c r="DN6" s="22">
        <f t="shared" si="12"/>
        <v>53.4</v>
      </c>
      <c r="DO6" s="22">
        <f t="shared" si="12"/>
        <v>52.14</v>
      </c>
      <c r="DP6" s="22">
        <f t="shared" si="12"/>
        <v>53.49</v>
      </c>
      <c r="DQ6" s="22">
        <f t="shared" si="12"/>
        <v>51.79</v>
      </c>
      <c r="DR6" s="21" t="str">
        <f>IF(DR7="","",IF(DR7="-","【-】","【"&amp;SUBSTITUTE(TEXT(DR7,"#,##0.00"),"-","△")&amp;"】"))</f>
        <v>【52.41】</v>
      </c>
      <c r="DS6" s="22">
        <f>IF(DS7="",NA(),DS7)</f>
        <v>14.84</v>
      </c>
      <c r="DT6" s="22">
        <f t="shared" ref="DT6:EB6" si="13">IF(DT7="",NA(),DT7)</f>
        <v>15.94</v>
      </c>
      <c r="DU6" s="22">
        <f t="shared" si="13"/>
        <v>15.94</v>
      </c>
      <c r="DV6" s="22">
        <f t="shared" si="13"/>
        <v>15.94</v>
      </c>
      <c r="DW6" s="22">
        <f t="shared" si="13"/>
        <v>15.94</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313289</v>
      </c>
      <c r="D7" s="24">
        <v>46</v>
      </c>
      <c r="E7" s="24">
        <v>1</v>
      </c>
      <c r="F7" s="24">
        <v>0</v>
      </c>
      <c r="G7" s="24">
        <v>1</v>
      </c>
      <c r="H7" s="24" t="s">
        <v>93</v>
      </c>
      <c r="I7" s="24" t="s">
        <v>94</v>
      </c>
      <c r="J7" s="24" t="s">
        <v>95</v>
      </c>
      <c r="K7" s="24" t="s">
        <v>96</v>
      </c>
      <c r="L7" s="24" t="s">
        <v>97</v>
      </c>
      <c r="M7" s="24" t="s">
        <v>98</v>
      </c>
      <c r="N7" s="25" t="s">
        <v>99</v>
      </c>
      <c r="O7" s="25">
        <v>92.14</v>
      </c>
      <c r="P7" s="25">
        <v>35.65</v>
      </c>
      <c r="Q7" s="25">
        <v>3850</v>
      </c>
      <c r="R7" s="25">
        <v>6129</v>
      </c>
      <c r="S7" s="25">
        <v>224.7</v>
      </c>
      <c r="T7" s="25">
        <v>27.28</v>
      </c>
      <c r="U7" s="25">
        <v>2157</v>
      </c>
      <c r="V7" s="25">
        <v>2.0099999999999998</v>
      </c>
      <c r="W7" s="25">
        <v>1073.1300000000001</v>
      </c>
      <c r="X7" s="25">
        <v>106.22</v>
      </c>
      <c r="Y7" s="25">
        <v>115.58</v>
      </c>
      <c r="Z7" s="25">
        <v>105.94</v>
      </c>
      <c r="AA7" s="25">
        <v>126.29</v>
      </c>
      <c r="AB7" s="25">
        <v>123.63</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2372.4699999999998</v>
      </c>
      <c r="AU7" s="25">
        <v>2782.43</v>
      </c>
      <c r="AV7" s="25">
        <v>4976.32</v>
      </c>
      <c r="AW7" s="25">
        <v>4382.13</v>
      </c>
      <c r="AX7" s="25">
        <v>861.39</v>
      </c>
      <c r="AY7" s="25">
        <v>381.07</v>
      </c>
      <c r="AZ7" s="25">
        <v>367.4</v>
      </c>
      <c r="BA7" s="25">
        <v>345.42</v>
      </c>
      <c r="BB7" s="25">
        <v>315.60000000000002</v>
      </c>
      <c r="BC7" s="25">
        <v>294.89</v>
      </c>
      <c r="BD7" s="25">
        <v>239.69</v>
      </c>
      <c r="BE7" s="25">
        <v>27.62</v>
      </c>
      <c r="BF7" s="25">
        <v>16.84</v>
      </c>
      <c r="BG7" s="25">
        <v>8.08</v>
      </c>
      <c r="BH7" s="25">
        <v>3.15</v>
      </c>
      <c r="BI7" s="25">
        <v>46.07</v>
      </c>
      <c r="BJ7" s="25">
        <v>556.47</v>
      </c>
      <c r="BK7" s="25">
        <v>564.99</v>
      </c>
      <c r="BL7" s="25">
        <v>631.39</v>
      </c>
      <c r="BM7" s="25">
        <v>625.11</v>
      </c>
      <c r="BN7" s="25">
        <v>602.79</v>
      </c>
      <c r="BO7" s="25">
        <v>264.86</v>
      </c>
      <c r="BP7" s="25">
        <v>104.7</v>
      </c>
      <c r="BQ7" s="25">
        <v>119.51</v>
      </c>
      <c r="BR7" s="25">
        <v>106.97</v>
      </c>
      <c r="BS7" s="25">
        <v>109.64</v>
      </c>
      <c r="BT7" s="25">
        <v>103.55</v>
      </c>
      <c r="BU7" s="25">
        <v>78.67</v>
      </c>
      <c r="BV7" s="25">
        <v>80.56</v>
      </c>
      <c r="BW7" s="25">
        <v>76.55</v>
      </c>
      <c r="BX7" s="25">
        <v>77.739999999999995</v>
      </c>
      <c r="BY7" s="25">
        <v>77.459999999999994</v>
      </c>
      <c r="BZ7" s="25">
        <v>97.59</v>
      </c>
      <c r="CA7" s="25">
        <v>214.82</v>
      </c>
      <c r="CB7" s="25">
        <v>196.59</v>
      </c>
      <c r="CC7" s="25">
        <v>221.25</v>
      </c>
      <c r="CD7" s="25">
        <v>216.21</v>
      </c>
      <c r="CE7" s="25">
        <v>233.07</v>
      </c>
      <c r="CF7" s="25">
        <v>257.95</v>
      </c>
      <c r="CG7" s="25">
        <v>260.87</v>
      </c>
      <c r="CH7" s="25">
        <v>269.25</v>
      </c>
      <c r="CI7" s="25">
        <v>274.94</v>
      </c>
      <c r="CJ7" s="25">
        <v>290.02999999999997</v>
      </c>
      <c r="CK7" s="25">
        <v>181.66</v>
      </c>
      <c r="CL7" s="25">
        <v>40.28</v>
      </c>
      <c r="CM7" s="25">
        <v>44.54</v>
      </c>
      <c r="CN7" s="25">
        <v>45</v>
      </c>
      <c r="CO7" s="25">
        <v>43.39</v>
      </c>
      <c r="CP7" s="25">
        <v>43.31</v>
      </c>
      <c r="CQ7" s="25">
        <v>39.94</v>
      </c>
      <c r="CR7" s="25">
        <v>40.19</v>
      </c>
      <c r="CS7" s="25">
        <v>41.14</v>
      </c>
      <c r="CT7" s="25">
        <v>41.02</v>
      </c>
      <c r="CU7" s="25">
        <v>43.22</v>
      </c>
      <c r="CV7" s="25">
        <v>60.21</v>
      </c>
      <c r="CW7" s="25">
        <v>71.790000000000006</v>
      </c>
      <c r="CX7" s="25">
        <v>61.45</v>
      </c>
      <c r="CY7" s="25">
        <v>59.55</v>
      </c>
      <c r="CZ7" s="25">
        <v>60.17</v>
      </c>
      <c r="DA7" s="25">
        <v>57.53</v>
      </c>
      <c r="DB7" s="25">
        <v>69.41</v>
      </c>
      <c r="DC7" s="25">
        <v>71.52</v>
      </c>
      <c r="DD7" s="25">
        <v>70.42</v>
      </c>
      <c r="DE7" s="25">
        <v>69.900000000000006</v>
      </c>
      <c r="DF7" s="25">
        <v>70.16</v>
      </c>
      <c r="DG7" s="25">
        <v>89.21</v>
      </c>
      <c r="DH7" s="25">
        <v>56.67</v>
      </c>
      <c r="DI7" s="25">
        <v>59.23</v>
      </c>
      <c r="DJ7" s="25">
        <v>61.86</v>
      </c>
      <c r="DK7" s="25">
        <v>64.22</v>
      </c>
      <c r="DL7" s="25">
        <v>64.290000000000006</v>
      </c>
      <c r="DM7" s="25">
        <v>53.25</v>
      </c>
      <c r="DN7" s="25">
        <v>53.4</v>
      </c>
      <c r="DO7" s="25">
        <v>52.14</v>
      </c>
      <c r="DP7" s="25">
        <v>53.49</v>
      </c>
      <c r="DQ7" s="25">
        <v>51.79</v>
      </c>
      <c r="DR7" s="25">
        <v>52.41</v>
      </c>
      <c r="DS7" s="25">
        <v>14.84</v>
      </c>
      <c r="DT7" s="25">
        <v>15.94</v>
      </c>
      <c r="DU7" s="25">
        <v>15.94</v>
      </c>
      <c r="DV7" s="25">
        <v>15.94</v>
      </c>
      <c r="DW7" s="25">
        <v>15.94</v>
      </c>
      <c r="DX7" s="25">
        <v>23.02</v>
      </c>
      <c r="DY7" s="25">
        <v>21.86</v>
      </c>
      <c r="DZ7" s="25">
        <v>21.01</v>
      </c>
      <c r="EA7" s="25">
        <v>21.96</v>
      </c>
      <c r="EB7" s="25">
        <v>23.12</v>
      </c>
      <c r="EC7" s="25">
        <v>26.78</v>
      </c>
      <c r="ED7" s="25">
        <v>0</v>
      </c>
      <c r="EE7" s="25">
        <v>0</v>
      </c>
      <c r="EF7" s="25">
        <v>0</v>
      </c>
      <c r="EG7" s="25">
        <v>0</v>
      </c>
      <c r="EH7" s="25">
        <v>0</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岡本 康誠</cp:lastModifiedBy>
  <cp:lastPrinted>2026-01-16T00:41:15Z</cp:lastPrinted>
  <dcterms:created xsi:type="dcterms:W3CDTF">2025-12-12T09:21:05Z</dcterms:created>
  <dcterms:modified xsi:type="dcterms:W3CDTF">2026-02-03T08:24:22Z</dcterms:modified>
  <cp:category/>
</cp:coreProperties>
</file>