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zinfl01\智頭町役場\共通\共通フォルダ\（総務）公営企業関係\【依頼】経営比較分析表の分析等について\提出先\"/>
    </mc:Choice>
  </mc:AlternateContent>
  <xr:revisionPtr revIDLastSave="0" documentId="13_ncr:1_{9D9DAF4C-8F6B-414A-A5BB-63E374A81A50}" xr6:coauthVersionLast="47" xr6:coauthVersionMax="47" xr10:uidLastSave="{00000000-0000-0000-0000-000000000000}"/>
  <workbookProtection workbookAlgorithmName="SHA-512" workbookHashValue="obr38i3dXSYaqia1I1g2eGbUbrlwZimuheAD9m0G7ZhePt8Js1IuFk/r2tZUJdzhCcD7g8YeB2mycvb3QShSXw==" workbookSaltValue="yv7SDIi0GfrUZFvEBKXWNw==" workbookSpinCount="100000" lockStructure="1"/>
  <bookViews>
    <workbookView xWindow="-120" yWindow="-120" windowWidth="20730" windowHeight="110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<sst xmlns="http://schemas.openxmlformats.org/spreadsheetml/2006/main" count="294" uniqueCount="113">
  <si>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</si>
  <si>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</si>
  <si>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</si>
  <si>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</si>
  <si>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</si>
  <si>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</si>
  <si>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</si>
  <si>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</si>
  <si>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</si>
  <si>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</si>
  <si>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</si>
  <si>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</si>
  <si>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</si>
  <si>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</si>
  <si>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</si>
  <si>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</si>
  <si>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</si>
  <si>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</si>
  <si>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</si>
  <si>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</si>
  <si>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</si>
  <si>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</si>
  <si>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</si>
  <si>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</si>
  <si>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</si>
  <si>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</si>
  <si>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</si>
  <si>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</si>
  <si>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</si>
  <si>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</si>
  <si>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</si>
  <si>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</si>
  <si>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</si>
  <si>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</si>
  <si>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</si>
  <si>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</si>
  <si>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</si>
  <si>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</si>
  <si>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</si>
  <si>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</si>
  <si>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</si>
  <si>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</si>
  <si>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</si>
  <si>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</si>
  <si>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</si>
  <si>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</si>
  <si>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</si>
  <si>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</si>
  <si>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</si>
  <si>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</si>
  <si>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</si>
  <si>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</si>
  <si>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</si>
  <si>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</si>
  <si>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</si>
  <si>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</si>
  <si>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</si>
  <si>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</si>
  <si>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</si>
  <si>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</si>
  <si>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</si>
  <si>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</si>
  <si>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</si>
  <si>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</si>
  <si>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</si>
  <si>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</si>
  <si>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</si>
  <si>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</si>
  <si>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</si>
  <si>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</si>
  <si>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</si>
  <si>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</si>
  <si>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</si>
  <si>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</si>
  <si>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</si>
  <si>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</si>
  <si>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</si>
  <si>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</si>
  <si>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</si>
  <si>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</si>
  <si>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</si>
  <si>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</si>
  <si>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</si>
  <si>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</si>
  <si>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</si>
  <si>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</si>
  <si>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</si>
  <si>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</si>
  <si>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</si>
  <si>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</si>
  <si>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</si>
  <si>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</si>
  <si>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</si>
  <si>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鳥取県　智頭町</t>
  </si>
  <si>
    <t>法適用</t>
  </si>
  <si>
    <t>水道事業</t>
  </si>
  <si>
    <t>簡易水道事業</t>
  </si>
  <si>
    <t>C4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</si>
  <si>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</si>
  <si>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</si>
  <si>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</si>
  <si>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</si>
  <si>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</si>
  <si>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</si>
  <si>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</si>
  <si>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</si>
  <si>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</si>
  <si>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</si>
  <si>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</si>
  <si>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</si>
  <si>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有形固定資産減価償却率及び管路経年化率については、類似団体と比べ老朽化が進んでいる状態である。
　老朽化は避けられない課題であり、財政を考慮しながら更新を計画していきたい。</t>
    <phoneticPr fontId="4"/>
  </si>
  <si>
    <t>　経常収支比率及び料金回収率は、供給人口が少ないことによる受益者負担を軽減するために水質検査料等の補助として繰入を行っているため、100％を超えることは難しい。
　累積欠損金比率においては、毎年の減価償却費の負担が大きく、繰越利益剰余金等で賄うことごできないため、今後も厳しい状況が続く見込みである。
　流動比率においては、今後も企業債の借入を行って事業運営を行っていく予定であるため、低下することが予想される。
　給水原価については、類似団体平均値より低い額となっている。
　有収率については類似団体平均値よりも高いが、施設の老朽化もあり改善すべき事項であると考えている。
　今後も、健全性・効率性を維持していきたい。</t>
    <rPh sb="82" eb="84">
      <t>ルイセキ</t>
    </rPh>
    <rPh sb="84" eb="87">
      <t>ケッソンキン</t>
    </rPh>
    <rPh sb="87" eb="89">
      <t>ヒリツ</t>
    </rPh>
    <rPh sb="95" eb="97">
      <t>マイトシ</t>
    </rPh>
    <rPh sb="98" eb="102">
      <t>ゲンカショウキャク</t>
    </rPh>
    <rPh sb="102" eb="103">
      <t>ヒ</t>
    </rPh>
    <rPh sb="104" eb="106">
      <t>フタン</t>
    </rPh>
    <rPh sb="107" eb="108">
      <t>オオ</t>
    </rPh>
    <rPh sb="111" eb="113">
      <t>クリコシ</t>
    </rPh>
    <rPh sb="113" eb="115">
      <t>リエキ</t>
    </rPh>
    <rPh sb="115" eb="118">
      <t>ジョウヨキン</t>
    </rPh>
    <rPh sb="118" eb="119">
      <t>トウ</t>
    </rPh>
    <rPh sb="120" eb="121">
      <t>マカナ</t>
    </rPh>
    <rPh sb="132" eb="134">
      <t>コンゴ</t>
    </rPh>
    <rPh sb="135" eb="136">
      <t>キビ</t>
    </rPh>
    <rPh sb="138" eb="140">
      <t>ジョウキョウ</t>
    </rPh>
    <rPh sb="141" eb="142">
      <t>ツヅ</t>
    </rPh>
    <rPh sb="143" eb="145">
      <t>ミコ</t>
    </rPh>
    <phoneticPr fontId="4"/>
  </si>
  <si>
    <t>令和5年度から法適用に移行したことで、それまでの分析内容と大きく変わり、類似団体と比較し全体的に平均より低い傾向となった。
　今後も老朽化の更新等を視野に入れ適切な施設の維持管理に努めていきたい。</t>
    <rPh sb="0" eb="2">
      <t>レイワ</t>
    </rPh>
    <rPh sb="3" eb="4">
      <t>ネン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</si>
</sst>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B141-45BE-A613-361AF94DEE1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0.88</c:v>
                </c:pt>
                <c:pt idx="4">
                  <c:v>0.25</c:v>
                </c:pt>
              </c:numCache>
            </c:numRef>
          </c:val>
          <c:smooth val="0"/>
          <c:extLst>
            <c:ext xmlns:c16="http://schemas.microsoft.com/office/drawing/2014/chart" uri="{C3380CC4-5D6E-409C-BE32-E72D297353CC}">
              <c16:uniqueId val="{00000001-B141-45BE-A613-361AF94DEE1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57.2</c:v>
                </c:pt>
                <c:pt idx="4">
                  <c:v>54.38</c:v>
                </c:pt>
              </c:numCache>
            </c:numRef>
          </c:val>
          <c:extLst>
            <c:ext xmlns:c16="http://schemas.microsoft.com/office/drawing/2014/chart" uri="{C3380CC4-5D6E-409C-BE32-E72D297353CC}">
              <c16:uniqueId val="{00000000-A89E-418A-B3A5-DB8EE3EA63F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52.39</c:v>
                </c:pt>
                <c:pt idx="4">
                  <c:v>29.19</c:v>
                </c:pt>
              </c:numCache>
            </c:numRef>
          </c:val>
          <c:smooth val="0"/>
          <c:extLst>
            <c:ext xmlns:c16="http://schemas.microsoft.com/office/drawing/2014/chart" uri="{C3380CC4-5D6E-409C-BE32-E72D297353CC}">
              <c16:uniqueId val="{00000001-A89E-418A-B3A5-DB8EE3EA63F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74.84</c:v>
                </c:pt>
                <c:pt idx="4">
                  <c:v>74.69</c:v>
                </c:pt>
              </c:numCache>
            </c:numRef>
          </c:val>
          <c:extLst>
            <c:ext xmlns:c16="http://schemas.microsoft.com/office/drawing/2014/chart" uri="{C3380CC4-5D6E-409C-BE32-E72D297353CC}">
              <c16:uniqueId val="{00000000-B5F7-4617-A741-7EDA8C04624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63.38</c:v>
                </c:pt>
                <c:pt idx="4">
                  <c:v>66.040000000000006</c:v>
                </c:pt>
              </c:numCache>
            </c:numRef>
          </c:val>
          <c:smooth val="0"/>
          <c:extLst>
            <c:ext xmlns:c16="http://schemas.microsoft.com/office/drawing/2014/chart" uri="{C3380CC4-5D6E-409C-BE32-E72D297353CC}">
              <c16:uniqueId val="{00000001-B5F7-4617-A741-7EDA8C04624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84.73</c:v>
                </c:pt>
                <c:pt idx="4">
                  <c:v>81.63</c:v>
                </c:pt>
              </c:numCache>
            </c:numRef>
          </c:val>
          <c:extLst>
            <c:ext xmlns:c16="http://schemas.microsoft.com/office/drawing/2014/chart" uri="{C3380CC4-5D6E-409C-BE32-E72D297353CC}">
              <c16:uniqueId val="{00000000-0F79-4BCD-AD0C-6C1A3DB1C41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103.12</c:v>
                </c:pt>
                <c:pt idx="4">
                  <c:v>102.26</c:v>
                </c:pt>
              </c:numCache>
            </c:numRef>
          </c:val>
          <c:smooth val="0"/>
          <c:extLst>
            <c:ext xmlns:c16="http://schemas.microsoft.com/office/drawing/2014/chart" uri="{C3380CC4-5D6E-409C-BE32-E72D297353CC}">
              <c16:uniqueId val="{00000001-0F79-4BCD-AD0C-6C1A3DB1C41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71.61</c:v>
                </c:pt>
                <c:pt idx="4">
                  <c:v>72.98</c:v>
                </c:pt>
              </c:numCache>
            </c:numRef>
          </c:val>
          <c:extLst>
            <c:ext xmlns:c16="http://schemas.microsoft.com/office/drawing/2014/chart" uri="{C3380CC4-5D6E-409C-BE32-E72D297353CC}">
              <c16:uniqueId val="{00000000-BDAD-4377-A37B-3B64E27C80B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24.27</c:v>
                </c:pt>
                <c:pt idx="4">
                  <c:v>28.04</c:v>
                </c:pt>
              </c:numCache>
            </c:numRef>
          </c:val>
          <c:smooth val="0"/>
          <c:extLst>
            <c:ext xmlns:c16="http://schemas.microsoft.com/office/drawing/2014/chart" uri="{C3380CC4-5D6E-409C-BE32-E72D297353CC}">
              <c16:uniqueId val="{00000001-BDAD-4377-A37B-3B64E27C80B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38.64</c:v>
                </c:pt>
                <c:pt idx="4">
                  <c:v>38.64</c:v>
                </c:pt>
              </c:numCache>
            </c:numRef>
          </c:val>
          <c:extLst>
            <c:ext xmlns:c16="http://schemas.microsoft.com/office/drawing/2014/chart" uri="{C3380CC4-5D6E-409C-BE32-E72D297353CC}">
              <c16:uniqueId val="{00000000-C19C-477D-ADCC-F08CE669A41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12.77</c:v>
                </c:pt>
                <c:pt idx="4">
                  <c:v>11.15</c:v>
                </c:pt>
              </c:numCache>
            </c:numRef>
          </c:val>
          <c:smooth val="0"/>
          <c:extLst>
            <c:ext xmlns:c16="http://schemas.microsoft.com/office/drawing/2014/chart" uri="{C3380CC4-5D6E-409C-BE32-E72D297353CC}">
              <c16:uniqueId val="{00000001-C19C-477D-ADCC-F08CE669A41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82.44</c:v>
                </c:pt>
                <c:pt idx="4">
                  <c:v>159.46</c:v>
                </c:pt>
              </c:numCache>
            </c:numRef>
          </c:val>
          <c:extLst>
            <c:ext xmlns:c16="http://schemas.microsoft.com/office/drawing/2014/chart" uri="{C3380CC4-5D6E-409C-BE32-E72D297353CC}">
              <c16:uniqueId val="{00000000-FE96-4A63-97AC-1E964F9AC48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101.46</c:v>
                </c:pt>
                <c:pt idx="4">
                  <c:v>82.37</c:v>
                </c:pt>
              </c:numCache>
            </c:numRef>
          </c:val>
          <c:smooth val="0"/>
          <c:extLst>
            <c:ext xmlns:c16="http://schemas.microsoft.com/office/drawing/2014/chart" uri="{C3380CC4-5D6E-409C-BE32-E72D297353CC}">
              <c16:uniqueId val="{00000001-FE96-4A63-97AC-1E964F9AC48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87.33</c:v>
                </c:pt>
                <c:pt idx="4">
                  <c:v>84.12</c:v>
                </c:pt>
              </c:numCache>
            </c:numRef>
          </c:val>
          <c:extLst>
            <c:ext xmlns:c16="http://schemas.microsoft.com/office/drawing/2014/chart" uri="{C3380CC4-5D6E-409C-BE32-E72D297353CC}">
              <c16:uniqueId val="{00000000-90D8-4B4B-A814-1C9838C5A2D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112.37</c:v>
                </c:pt>
                <c:pt idx="4">
                  <c:v>101.6</c:v>
                </c:pt>
              </c:numCache>
            </c:numRef>
          </c:val>
          <c:smooth val="0"/>
          <c:extLst>
            <c:ext xmlns:c16="http://schemas.microsoft.com/office/drawing/2014/chart" uri="{C3380CC4-5D6E-409C-BE32-E72D297353CC}">
              <c16:uniqueId val="{00000001-90D8-4B4B-A814-1C9838C5A2D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255.28</c:v>
                </c:pt>
                <c:pt idx="4">
                  <c:v>220.63</c:v>
                </c:pt>
              </c:numCache>
            </c:numRef>
          </c:val>
          <c:extLst>
            <c:ext xmlns:c16="http://schemas.microsoft.com/office/drawing/2014/chart" uri="{C3380CC4-5D6E-409C-BE32-E72D297353CC}">
              <c16:uniqueId val="{00000000-3093-4AED-BC48-FF22A976CEA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1364.2</c:v>
                </c:pt>
                <c:pt idx="4">
                  <c:v>1398.03</c:v>
                </c:pt>
              </c:numCache>
            </c:numRef>
          </c:val>
          <c:smooth val="0"/>
          <c:extLst>
            <c:ext xmlns:c16="http://schemas.microsoft.com/office/drawing/2014/chart" uri="{C3380CC4-5D6E-409C-BE32-E72D297353CC}">
              <c16:uniqueId val="{00000001-3093-4AED-BC48-FF22A976CEA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35.22</c:v>
                </c:pt>
                <c:pt idx="4">
                  <c:v>38.89</c:v>
                </c:pt>
              </c:numCache>
            </c:numRef>
          </c:val>
          <c:extLst>
            <c:ext xmlns:c16="http://schemas.microsoft.com/office/drawing/2014/chart" uri="{C3380CC4-5D6E-409C-BE32-E72D297353CC}">
              <c16:uniqueId val="{00000000-681E-41AA-AFDC-EF0B5F774C9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38.58</c:v>
                </c:pt>
                <c:pt idx="4">
                  <c:v>39.15</c:v>
                </c:pt>
              </c:numCache>
            </c:numRef>
          </c:val>
          <c:smooth val="0"/>
          <c:extLst>
            <c:ext xmlns:c16="http://schemas.microsoft.com/office/drawing/2014/chart" uri="{C3380CC4-5D6E-409C-BE32-E72D297353CC}">
              <c16:uniqueId val="{00000001-681E-41AA-AFDC-EF0B5F774C9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84.39</c:v>
                </c:pt>
                <c:pt idx="4">
                  <c:v>93.14</c:v>
                </c:pt>
              </c:numCache>
            </c:numRef>
          </c:val>
          <c:extLst>
            <c:ext xmlns:c16="http://schemas.microsoft.com/office/drawing/2014/chart" uri="{C3380CC4-5D6E-409C-BE32-E72D297353CC}">
              <c16:uniqueId val="{00000000-0534-4DDC-AD81-1DFFBD8724A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448.81</c:v>
                </c:pt>
                <c:pt idx="4">
                  <c:v>392.81</c:v>
                </c:pt>
              </c:numCache>
            </c:numRef>
          </c:val>
          <c:smooth val="0"/>
          <c:extLst>
            <c:ext xmlns:c16="http://schemas.microsoft.com/office/drawing/2014/chart" uri="{C3380CC4-5D6E-409C-BE32-E72D297353CC}">
              <c16:uniqueId val="{00000001-0534-4DDC-AD81-1DFFBD8724A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鳥取県　智頭町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簡易水道事業</v>
      </c>
      <c r="Q8" s="74"/>
      <c r="R8" s="74"/>
      <c r="S8" s="74"/>
      <c r="T8" s="74"/>
      <c r="U8" s="74"/>
      <c r="V8" s="74"/>
      <c r="W8" s="74" t="str">
        <f>データ!$L$6</f>
        <v>C4</v>
      </c>
      <c r="X8" s="74"/>
      <c r="Y8" s="74"/>
      <c r="Z8" s="74"/>
      <c r="AA8" s="74"/>
      <c r="AB8" s="74"/>
      <c r="AC8" s="74"/>
      <c r="AD8" s="74" t="str">
        <f>データ!$M$6</f>
        <v>非設置</v>
      </c>
      <c r="AE8" s="74"/>
      <c r="AF8" s="74"/>
      <c r="AG8" s="74"/>
      <c r="AH8" s="74"/>
      <c r="AI8" s="74"/>
      <c r="AJ8" s="74"/>
      <c r="AK8" s="2"/>
      <c r="AL8" s="65">
        <f>データ!$R$6</f>
        <v>6129</v>
      </c>
      <c r="AM8" s="65"/>
      <c r="AN8" s="65"/>
      <c r="AO8" s="65"/>
      <c r="AP8" s="65"/>
      <c r="AQ8" s="65"/>
      <c r="AR8" s="65"/>
      <c r="AS8" s="65"/>
      <c r="AT8" s="36">
        <f>データ!$S$6</f>
        <v>224.7</v>
      </c>
      <c r="AU8" s="37"/>
      <c r="AV8" s="37"/>
      <c r="AW8" s="37"/>
      <c r="AX8" s="37"/>
      <c r="AY8" s="37"/>
      <c r="AZ8" s="37"/>
      <c r="BA8" s="37"/>
      <c r="BB8" s="54">
        <f>データ!$T$6</f>
        <v>27.28</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95.64</v>
      </c>
      <c r="J10" s="37"/>
      <c r="K10" s="37"/>
      <c r="L10" s="37"/>
      <c r="M10" s="37"/>
      <c r="N10" s="37"/>
      <c r="O10" s="64"/>
      <c r="P10" s="54">
        <f>データ!$P$6</f>
        <v>28.81</v>
      </c>
      <c r="Q10" s="54"/>
      <c r="R10" s="54"/>
      <c r="S10" s="54"/>
      <c r="T10" s="54"/>
      <c r="U10" s="54"/>
      <c r="V10" s="54"/>
      <c r="W10" s="65">
        <f>データ!$Q$6</f>
        <v>1660</v>
      </c>
      <c r="X10" s="65"/>
      <c r="Y10" s="65"/>
      <c r="Z10" s="65"/>
      <c r="AA10" s="65"/>
      <c r="AB10" s="65"/>
      <c r="AC10" s="65"/>
      <c r="AD10" s="2"/>
      <c r="AE10" s="2"/>
      <c r="AF10" s="2"/>
      <c r="AG10" s="2"/>
      <c r="AH10" s="2"/>
      <c r="AI10" s="2"/>
      <c r="AJ10" s="2"/>
      <c r="AK10" s="2"/>
      <c r="AL10" s="65">
        <f>データ!$U$6</f>
        <v>1743</v>
      </c>
      <c r="AM10" s="65"/>
      <c r="AN10" s="65"/>
      <c r="AO10" s="65"/>
      <c r="AP10" s="65"/>
      <c r="AQ10" s="65"/>
      <c r="AR10" s="65"/>
      <c r="AS10" s="65"/>
      <c r="AT10" s="36">
        <f>データ!$V$6</f>
        <v>2.8</v>
      </c>
      <c r="AU10" s="37"/>
      <c r="AV10" s="37"/>
      <c r="AW10" s="37"/>
      <c r="AX10" s="37"/>
      <c r="AY10" s="37"/>
      <c r="AZ10" s="37"/>
      <c r="BA10" s="37"/>
      <c r="BB10" s="54">
        <f>データ!$W$6</f>
        <v>622.5</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112</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aaI2+qtZ5KC8b8GTXNSQyiZaL8ncVvsUBNXm+BsYDkUMyGWvk3QbxuTHQdacugPLqT4v6Pk/ALjEK8En6Ysw3A==" saltValue="zWgH8Eo1xl0EquhSYgZDe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313289</v>
      </c>
      <c r="D6" s="20">
        <f t="shared" si="3"/>
        <v>46</v>
      </c>
      <c r="E6" s="20">
        <f t="shared" si="3"/>
        <v>1</v>
      </c>
      <c r="F6" s="20">
        <f t="shared" si="3"/>
        <v>0</v>
      </c>
      <c r="G6" s="20">
        <f t="shared" si="3"/>
        <v>5</v>
      </c>
      <c r="H6" s="20" t="str">
        <f t="shared" si="3"/>
        <v>鳥取県　智頭町</v>
      </c>
      <c r="I6" s="20" t="str">
        <f t="shared" si="3"/>
        <v>法適用</v>
      </c>
      <c r="J6" s="20" t="str">
        <f t="shared" si="3"/>
        <v>水道事業</v>
      </c>
      <c r="K6" s="20" t="str">
        <f t="shared" si="3"/>
        <v>簡易水道事業</v>
      </c>
      <c r="L6" s="20" t="str">
        <f t="shared" si="3"/>
        <v>C4</v>
      </c>
      <c r="M6" s="20" t="str">
        <f t="shared" si="3"/>
        <v>非設置</v>
      </c>
      <c r="N6" s="21" t="str">
        <f t="shared" si="3"/>
        <v>-</v>
      </c>
      <c r="O6" s="21">
        <f t="shared" si="3"/>
        <v>95.64</v>
      </c>
      <c r="P6" s="21">
        <f t="shared" si="3"/>
        <v>28.81</v>
      </c>
      <c r="Q6" s="21">
        <f t="shared" si="3"/>
        <v>1660</v>
      </c>
      <c r="R6" s="21">
        <f t="shared" si="3"/>
        <v>6129</v>
      </c>
      <c r="S6" s="21">
        <f t="shared" si="3"/>
        <v>224.7</v>
      </c>
      <c r="T6" s="21">
        <f t="shared" si="3"/>
        <v>27.28</v>
      </c>
      <c r="U6" s="21">
        <f t="shared" si="3"/>
        <v>1743</v>
      </c>
      <c r="V6" s="21">
        <f t="shared" si="3"/>
        <v>2.8</v>
      </c>
      <c r="W6" s="21">
        <f t="shared" si="3"/>
        <v>622.5</v>
      </c>
      <c r="X6" s="22" t="str">
        <f>IF(X7="",NA(),X7)</f>
        <v>-</v>
      </c>
      <c r="Y6" s="22" t="str">
        <f t="shared" ref="Y6:AG6" si="4">IF(Y7="",NA(),Y7)</f>
        <v>-</v>
      </c>
      <c r="Z6" s="22" t="str">
        <f t="shared" si="4"/>
        <v>-</v>
      </c>
      <c r="AA6" s="22">
        <f t="shared" si="4"/>
        <v>84.73</v>
      </c>
      <c r="AB6" s="22">
        <f t="shared" si="4"/>
        <v>81.63</v>
      </c>
      <c r="AC6" s="22" t="str">
        <f t="shared" si="4"/>
        <v>-</v>
      </c>
      <c r="AD6" s="22" t="str">
        <f t="shared" si="4"/>
        <v>-</v>
      </c>
      <c r="AE6" s="22" t="str">
        <f t="shared" si="4"/>
        <v>-</v>
      </c>
      <c r="AF6" s="22">
        <f t="shared" si="4"/>
        <v>103.12</v>
      </c>
      <c r="AG6" s="22">
        <f t="shared" si="4"/>
        <v>102.26</v>
      </c>
      <c r="AH6" s="21" t="str">
        <f>IF(AH7="","",IF(AH7="-","【-】","【"&amp;SUBSTITUTE(TEXT(AH7,"#,##0.00"),"-","△")&amp;"】"))</f>
        <v>【102.02】</v>
      </c>
      <c r="AI6" s="22" t="str">
        <f>IF(AI7="",NA(),AI7)</f>
        <v>-</v>
      </c>
      <c r="AJ6" s="22" t="str">
        <f t="shared" ref="AJ6:AR6" si="5">IF(AJ7="",NA(),AJ7)</f>
        <v>-</v>
      </c>
      <c r="AK6" s="22" t="str">
        <f t="shared" si="5"/>
        <v>-</v>
      </c>
      <c r="AL6" s="22">
        <f t="shared" si="5"/>
        <v>82.44</v>
      </c>
      <c r="AM6" s="22">
        <f t="shared" si="5"/>
        <v>159.46</v>
      </c>
      <c r="AN6" s="22" t="str">
        <f t="shared" si="5"/>
        <v>-</v>
      </c>
      <c r="AO6" s="22" t="str">
        <f t="shared" si="5"/>
        <v>-</v>
      </c>
      <c r="AP6" s="22" t="str">
        <f t="shared" si="5"/>
        <v>-</v>
      </c>
      <c r="AQ6" s="22">
        <f t="shared" si="5"/>
        <v>101.46</v>
      </c>
      <c r="AR6" s="22">
        <f t="shared" si="5"/>
        <v>82.37</v>
      </c>
      <c r="AS6" s="21" t="str">
        <f>IF(AS7="","",IF(AS7="-","【-】","【"&amp;SUBSTITUTE(TEXT(AS7,"#,##0.00"),"-","△")&amp;"】"))</f>
        <v>【26.96】</v>
      </c>
      <c r="AT6" s="22" t="str">
        <f>IF(AT7="",NA(),AT7)</f>
        <v>-</v>
      </c>
      <c r="AU6" s="22" t="str">
        <f t="shared" ref="AU6:BC6" si="6">IF(AU7="",NA(),AU7)</f>
        <v>-</v>
      </c>
      <c r="AV6" s="22" t="str">
        <f t="shared" si="6"/>
        <v>-</v>
      </c>
      <c r="AW6" s="22">
        <f t="shared" si="6"/>
        <v>87.33</v>
      </c>
      <c r="AX6" s="22">
        <f t="shared" si="6"/>
        <v>84.12</v>
      </c>
      <c r="AY6" s="22" t="str">
        <f t="shared" si="6"/>
        <v>-</v>
      </c>
      <c r="AZ6" s="22" t="str">
        <f t="shared" si="6"/>
        <v>-</v>
      </c>
      <c r="BA6" s="22" t="str">
        <f t="shared" si="6"/>
        <v>-</v>
      </c>
      <c r="BB6" s="22">
        <f t="shared" si="6"/>
        <v>112.37</v>
      </c>
      <c r="BC6" s="22">
        <f t="shared" si="6"/>
        <v>101.6</v>
      </c>
      <c r="BD6" s="21" t="str">
        <f>IF(BD7="","",IF(BD7="-","【-】","【"&amp;SUBSTITUTE(TEXT(BD7,"#,##0.00"),"-","△")&amp;"】"))</f>
        <v>【142.39】</v>
      </c>
      <c r="BE6" s="22" t="str">
        <f>IF(BE7="",NA(),BE7)</f>
        <v>-</v>
      </c>
      <c r="BF6" s="22" t="str">
        <f t="shared" ref="BF6:BN6" si="7">IF(BF7="",NA(),BF7)</f>
        <v>-</v>
      </c>
      <c r="BG6" s="22" t="str">
        <f t="shared" si="7"/>
        <v>-</v>
      </c>
      <c r="BH6" s="22">
        <f t="shared" si="7"/>
        <v>255.28</v>
      </c>
      <c r="BI6" s="22">
        <f t="shared" si="7"/>
        <v>220.63</v>
      </c>
      <c r="BJ6" s="22" t="str">
        <f t="shared" si="7"/>
        <v>-</v>
      </c>
      <c r="BK6" s="22" t="str">
        <f t="shared" si="7"/>
        <v>-</v>
      </c>
      <c r="BL6" s="22" t="str">
        <f t="shared" si="7"/>
        <v>-</v>
      </c>
      <c r="BM6" s="22">
        <f t="shared" si="7"/>
        <v>1364.2</v>
      </c>
      <c r="BN6" s="22">
        <f t="shared" si="7"/>
        <v>1398.03</v>
      </c>
      <c r="BO6" s="21" t="str">
        <f>IF(BO7="","",IF(BO7="-","【-】","【"&amp;SUBSTITUTE(TEXT(BO7,"#,##0.00"),"-","△")&amp;"】"))</f>
        <v>【1,043.36】</v>
      </c>
      <c r="BP6" s="22" t="str">
        <f>IF(BP7="",NA(),BP7)</f>
        <v>-</v>
      </c>
      <c r="BQ6" s="22" t="str">
        <f t="shared" ref="BQ6:BY6" si="8">IF(BQ7="",NA(),BQ7)</f>
        <v>-</v>
      </c>
      <c r="BR6" s="22" t="str">
        <f t="shared" si="8"/>
        <v>-</v>
      </c>
      <c r="BS6" s="22">
        <f t="shared" si="8"/>
        <v>35.22</v>
      </c>
      <c r="BT6" s="22">
        <f t="shared" si="8"/>
        <v>38.89</v>
      </c>
      <c r="BU6" s="22" t="str">
        <f t="shared" si="8"/>
        <v>-</v>
      </c>
      <c r="BV6" s="22" t="str">
        <f t="shared" si="8"/>
        <v>-</v>
      </c>
      <c r="BW6" s="22" t="str">
        <f t="shared" si="8"/>
        <v>-</v>
      </c>
      <c r="BX6" s="22">
        <f t="shared" si="8"/>
        <v>38.58</v>
      </c>
      <c r="BY6" s="22">
        <f t="shared" si="8"/>
        <v>39.15</v>
      </c>
      <c r="BZ6" s="21" t="str">
        <f>IF(BZ7="","",IF(BZ7="-","【-】","【"&amp;SUBSTITUTE(TEXT(BZ7,"#,##0.00"),"-","△")&amp;"】"))</f>
        <v>【56.19】</v>
      </c>
      <c r="CA6" s="22" t="str">
        <f>IF(CA7="",NA(),CA7)</f>
        <v>-</v>
      </c>
      <c r="CB6" s="22" t="str">
        <f t="shared" ref="CB6:CJ6" si="9">IF(CB7="",NA(),CB7)</f>
        <v>-</v>
      </c>
      <c r="CC6" s="22" t="str">
        <f t="shared" si="9"/>
        <v>-</v>
      </c>
      <c r="CD6" s="22">
        <f t="shared" si="9"/>
        <v>84.39</v>
      </c>
      <c r="CE6" s="22">
        <f t="shared" si="9"/>
        <v>93.14</v>
      </c>
      <c r="CF6" s="22" t="str">
        <f t="shared" si="9"/>
        <v>-</v>
      </c>
      <c r="CG6" s="22" t="str">
        <f t="shared" si="9"/>
        <v>-</v>
      </c>
      <c r="CH6" s="22" t="str">
        <f t="shared" si="9"/>
        <v>-</v>
      </c>
      <c r="CI6" s="22">
        <f t="shared" si="9"/>
        <v>448.81</v>
      </c>
      <c r="CJ6" s="22">
        <f t="shared" si="9"/>
        <v>392.81</v>
      </c>
      <c r="CK6" s="21" t="str">
        <f>IF(CK7="","",IF(CK7="-","【-】","【"&amp;SUBSTITUTE(TEXT(CK7,"#,##0.00"),"-","△")&amp;"】"))</f>
        <v>【285.60】</v>
      </c>
      <c r="CL6" s="22" t="str">
        <f>IF(CL7="",NA(),CL7)</f>
        <v>-</v>
      </c>
      <c r="CM6" s="22" t="str">
        <f t="shared" ref="CM6:CU6" si="10">IF(CM7="",NA(),CM7)</f>
        <v>-</v>
      </c>
      <c r="CN6" s="22" t="str">
        <f t="shared" si="10"/>
        <v>-</v>
      </c>
      <c r="CO6" s="22">
        <f t="shared" si="10"/>
        <v>57.2</v>
      </c>
      <c r="CP6" s="22">
        <f t="shared" si="10"/>
        <v>54.38</v>
      </c>
      <c r="CQ6" s="22" t="str">
        <f t="shared" si="10"/>
        <v>-</v>
      </c>
      <c r="CR6" s="22" t="str">
        <f t="shared" si="10"/>
        <v>-</v>
      </c>
      <c r="CS6" s="22" t="str">
        <f t="shared" si="10"/>
        <v>-</v>
      </c>
      <c r="CT6" s="22">
        <f t="shared" si="10"/>
        <v>52.39</v>
      </c>
      <c r="CU6" s="22">
        <f t="shared" si="10"/>
        <v>29.19</v>
      </c>
      <c r="CV6" s="21" t="str">
        <f>IF(CV7="","",IF(CV7="-","【-】","【"&amp;SUBSTITUTE(TEXT(CV7,"#,##0.00"),"-","△")&amp;"】"))</f>
        <v>【48.33】</v>
      </c>
      <c r="CW6" s="22" t="str">
        <f>IF(CW7="",NA(),CW7)</f>
        <v>-</v>
      </c>
      <c r="CX6" s="22" t="str">
        <f t="shared" ref="CX6:DF6" si="11">IF(CX7="",NA(),CX7)</f>
        <v>-</v>
      </c>
      <c r="CY6" s="22" t="str">
        <f t="shared" si="11"/>
        <v>-</v>
      </c>
      <c r="CZ6" s="22">
        <f t="shared" si="11"/>
        <v>74.84</v>
      </c>
      <c r="DA6" s="22">
        <f t="shared" si="11"/>
        <v>74.69</v>
      </c>
      <c r="DB6" s="22" t="str">
        <f t="shared" si="11"/>
        <v>-</v>
      </c>
      <c r="DC6" s="22" t="str">
        <f t="shared" si="11"/>
        <v>-</v>
      </c>
      <c r="DD6" s="22" t="str">
        <f t="shared" si="11"/>
        <v>-</v>
      </c>
      <c r="DE6" s="22">
        <f t="shared" si="11"/>
        <v>63.38</v>
      </c>
      <c r="DF6" s="22">
        <f t="shared" si="11"/>
        <v>66.040000000000006</v>
      </c>
      <c r="DG6" s="21" t="str">
        <f>IF(DG7="","",IF(DG7="-","【-】","【"&amp;SUBSTITUTE(TEXT(DG7,"#,##0.00"),"-","△")&amp;"】"))</f>
        <v>【70.34】</v>
      </c>
      <c r="DH6" s="22" t="str">
        <f>IF(DH7="",NA(),DH7)</f>
        <v>-</v>
      </c>
      <c r="DI6" s="22" t="str">
        <f t="shared" ref="DI6:DQ6" si="12">IF(DI7="",NA(),DI7)</f>
        <v>-</v>
      </c>
      <c r="DJ6" s="22" t="str">
        <f t="shared" si="12"/>
        <v>-</v>
      </c>
      <c r="DK6" s="22">
        <f t="shared" si="12"/>
        <v>71.61</v>
      </c>
      <c r="DL6" s="22">
        <f t="shared" si="12"/>
        <v>72.98</v>
      </c>
      <c r="DM6" s="22" t="str">
        <f t="shared" si="12"/>
        <v>-</v>
      </c>
      <c r="DN6" s="22" t="str">
        <f t="shared" si="12"/>
        <v>-</v>
      </c>
      <c r="DO6" s="22" t="str">
        <f t="shared" si="12"/>
        <v>-</v>
      </c>
      <c r="DP6" s="22">
        <f t="shared" si="12"/>
        <v>24.27</v>
      </c>
      <c r="DQ6" s="22">
        <f t="shared" si="12"/>
        <v>28.04</v>
      </c>
      <c r="DR6" s="21" t="str">
        <f>IF(DR7="","",IF(DR7="-","【-】","【"&amp;SUBSTITUTE(TEXT(DR7,"#,##0.00"),"-","△")&amp;"】"))</f>
        <v>【35.50】</v>
      </c>
      <c r="DS6" s="22" t="str">
        <f>IF(DS7="",NA(),DS7)</f>
        <v>-</v>
      </c>
      <c r="DT6" s="22" t="str">
        <f t="shared" ref="DT6:EB6" si="13">IF(DT7="",NA(),DT7)</f>
        <v>-</v>
      </c>
      <c r="DU6" s="22" t="str">
        <f t="shared" si="13"/>
        <v>-</v>
      </c>
      <c r="DV6" s="22">
        <f t="shared" si="13"/>
        <v>38.64</v>
      </c>
      <c r="DW6" s="22">
        <f t="shared" si="13"/>
        <v>38.64</v>
      </c>
      <c r="DX6" s="22" t="str">
        <f t="shared" si="13"/>
        <v>-</v>
      </c>
      <c r="DY6" s="22" t="str">
        <f t="shared" si="13"/>
        <v>-</v>
      </c>
      <c r="DZ6" s="22" t="str">
        <f t="shared" si="13"/>
        <v>-</v>
      </c>
      <c r="EA6" s="22">
        <f t="shared" si="13"/>
        <v>12.77</v>
      </c>
      <c r="EB6" s="22">
        <f t="shared" si="13"/>
        <v>11.15</v>
      </c>
      <c r="EC6" s="21" t="str">
        <f>IF(EC7="","",IF(EC7="-","【-】","【"&amp;SUBSTITUTE(TEXT(EC7,"#,##0.00"),"-","△")&amp;"】"))</f>
        <v>【16.16】</v>
      </c>
      <c r="ED6" s="22" t="str">
        <f>IF(ED7="",NA(),ED7)</f>
        <v>-</v>
      </c>
      <c r="EE6" s="22" t="str">
        <f t="shared" ref="EE6:EM6" si="14">IF(EE7="",NA(),EE7)</f>
        <v>-</v>
      </c>
      <c r="EF6" s="22" t="str">
        <f t="shared" si="14"/>
        <v>-</v>
      </c>
      <c r="EG6" s="21">
        <f t="shared" si="14"/>
        <v>0</v>
      </c>
      <c r="EH6" s="21">
        <f t="shared" si="14"/>
        <v>0</v>
      </c>
      <c r="EI6" s="22" t="str">
        <f t="shared" si="14"/>
        <v>-</v>
      </c>
      <c r="EJ6" s="22" t="str">
        <f t="shared" si="14"/>
        <v>-</v>
      </c>
      <c r="EK6" s="22" t="str">
        <f t="shared" si="14"/>
        <v>-</v>
      </c>
      <c r="EL6" s="22">
        <f t="shared" si="14"/>
        <v>0.88</v>
      </c>
      <c r="EM6" s="22">
        <f t="shared" si="14"/>
        <v>0.25</v>
      </c>
      <c r="EN6" s="21" t="str">
        <f>IF(EN7="","",IF(EN7="-","【-】","【"&amp;SUBSTITUTE(TEXT(EN7,"#,##0.00"),"-","△")&amp;"】"))</f>
        <v>【0.28】</v>
      </c>
    </row>
    <row r="7" spans="1:144" s="23" customFormat="1" x14ac:dyDescent="0.15">
      <c r="A7" s="15"/>
      <c r="B7" s="24">
        <v>2024</v>
      </c>
      <c r="C7" s="24">
        <v>313289</v>
      </c>
      <c r="D7" s="24">
        <v>46</v>
      </c>
      <c r="E7" s="24">
        <v>1</v>
      </c>
      <c r="F7" s="24">
        <v>0</v>
      </c>
      <c r="G7" s="24">
        <v>5</v>
      </c>
      <c r="H7" s="24" t="s">
        <v>93</v>
      </c>
      <c r="I7" s="24" t="s">
        <v>94</v>
      </c>
      <c r="J7" s="24" t="s">
        <v>95</v>
      </c>
      <c r="K7" s="24" t="s">
        <v>96</v>
      </c>
      <c r="L7" s="24" t="s">
        <v>97</v>
      </c>
      <c r="M7" s="24" t="s">
        <v>98</v>
      </c>
      <c r="N7" s="25" t="s">
        <v>99</v>
      </c>
      <c r="O7" s="25">
        <v>95.64</v>
      </c>
      <c r="P7" s="25">
        <v>28.81</v>
      </c>
      <c r="Q7" s="25">
        <v>1660</v>
      </c>
      <c r="R7" s="25">
        <v>6129</v>
      </c>
      <c r="S7" s="25">
        <v>224.7</v>
      </c>
      <c r="T7" s="25">
        <v>27.28</v>
      </c>
      <c r="U7" s="25">
        <v>1743</v>
      </c>
      <c r="V7" s="25">
        <v>2.8</v>
      </c>
      <c r="W7" s="25">
        <v>622.5</v>
      </c>
      <c r="X7" s="25" t="s">
        <v>99</v>
      </c>
      <c r="Y7" s="25" t="s">
        <v>99</v>
      </c>
      <c r="Z7" s="25" t="s">
        <v>99</v>
      </c>
      <c r="AA7" s="25">
        <v>84.73</v>
      </c>
      <c r="AB7" s="25">
        <v>81.63</v>
      </c>
      <c r="AC7" s="25" t="s">
        <v>99</v>
      </c>
      <c r="AD7" s="25" t="s">
        <v>99</v>
      </c>
      <c r="AE7" s="25" t="s">
        <v>99</v>
      </c>
      <c r="AF7" s="25">
        <v>103.12</v>
      </c>
      <c r="AG7" s="25">
        <v>102.26</v>
      </c>
      <c r="AH7" s="25">
        <v>102.02</v>
      </c>
      <c r="AI7" s="25" t="s">
        <v>99</v>
      </c>
      <c r="AJ7" s="25" t="s">
        <v>99</v>
      </c>
      <c r="AK7" s="25" t="s">
        <v>99</v>
      </c>
      <c r="AL7" s="25">
        <v>82.44</v>
      </c>
      <c r="AM7" s="25">
        <v>159.46</v>
      </c>
      <c r="AN7" s="25" t="s">
        <v>99</v>
      </c>
      <c r="AO7" s="25" t="s">
        <v>99</v>
      </c>
      <c r="AP7" s="25" t="s">
        <v>99</v>
      </c>
      <c r="AQ7" s="25">
        <v>101.46</v>
      </c>
      <c r="AR7" s="25">
        <v>82.37</v>
      </c>
      <c r="AS7" s="25">
        <v>26.96</v>
      </c>
      <c r="AT7" s="25" t="s">
        <v>99</v>
      </c>
      <c r="AU7" s="25" t="s">
        <v>99</v>
      </c>
      <c r="AV7" s="25" t="s">
        <v>99</v>
      </c>
      <c r="AW7" s="25">
        <v>87.33</v>
      </c>
      <c r="AX7" s="25">
        <v>84.12</v>
      </c>
      <c r="AY7" s="25" t="s">
        <v>99</v>
      </c>
      <c r="AZ7" s="25" t="s">
        <v>99</v>
      </c>
      <c r="BA7" s="25" t="s">
        <v>99</v>
      </c>
      <c r="BB7" s="25">
        <v>112.37</v>
      </c>
      <c r="BC7" s="25">
        <v>101.6</v>
      </c>
      <c r="BD7" s="25">
        <v>142.38999999999999</v>
      </c>
      <c r="BE7" s="25" t="s">
        <v>99</v>
      </c>
      <c r="BF7" s="25" t="s">
        <v>99</v>
      </c>
      <c r="BG7" s="25" t="s">
        <v>99</v>
      </c>
      <c r="BH7" s="25">
        <v>255.28</v>
      </c>
      <c r="BI7" s="25">
        <v>220.63</v>
      </c>
      <c r="BJ7" s="25" t="s">
        <v>99</v>
      </c>
      <c r="BK7" s="25" t="s">
        <v>99</v>
      </c>
      <c r="BL7" s="25" t="s">
        <v>99</v>
      </c>
      <c r="BM7" s="25">
        <v>1364.2</v>
      </c>
      <c r="BN7" s="25">
        <v>1398.03</v>
      </c>
      <c r="BO7" s="25">
        <v>1043.3599999999999</v>
      </c>
      <c r="BP7" s="25" t="s">
        <v>99</v>
      </c>
      <c r="BQ7" s="25" t="s">
        <v>99</v>
      </c>
      <c r="BR7" s="25" t="s">
        <v>99</v>
      </c>
      <c r="BS7" s="25">
        <v>35.22</v>
      </c>
      <c r="BT7" s="25">
        <v>38.89</v>
      </c>
      <c r="BU7" s="25" t="s">
        <v>99</v>
      </c>
      <c r="BV7" s="25" t="s">
        <v>99</v>
      </c>
      <c r="BW7" s="25" t="s">
        <v>99</v>
      </c>
      <c r="BX7" s="25">
        <v>38.58</v>
      </c>
      <c r="BY7" s="25">
        <v>39.15</v>
      </c>
      <c r="BZ7" s="25">
        <v>56.19</v>
      </c>
      <c r="CA7" s="25" t="s">
        <v>99</v>
      </c>
      <c r="CB7" s="25" t="s">
        <v>99</v>
      </c>
      <c r="CC7" s="25" t="s">
        <v>99</v>
      </c>
      <c r="CD7" s="25">
        <v>84.39</v>
      </c>
      <c r="CE7" s="25">
        <v>93.14</v>
      </c>
      <c r="CF7" s="25" t="s">
        <v>99</v>
      </c>
      <c r="CG7" s="25" t="s">
        <v>99</v>
      </c>
      <c r="CH7" s="25" t="s">
        <v>99</v>
      </c>
      <c r="CI7" s="25">
        <v>448.81</v>
      </c>
      <c r="CJ7" s="25">
        <v>392.81</v>
      </c>
      <c r="CK7" s="25">
        <v>285.60000000000002</v>
      </c>
      <c r="CL7" s="25" t="s">
        <v>99</v>
      </c>
      <c r="CM7" s="25" t="s">
        <v>99</v>
      </c>
      <c r="CN7" s="25" t="s">
        <v>99</v>
      </c>
      <c r="CO7" s="25">
        <v>57.2</v>
      </c>
      <c r="CP7" s="25">
        <v>54.38</v>
      </c>
      <c r="CQ7" s="25" t="s">
        <v>99</v>
      </c>
      <c r="CR7" s="25" t="s">
        <v>99</v>
      </c>
      <c r="CS7" s="25" t="s">
        <v>99</v>
      </c>
      <c r="CT7" s="25">
        <v>52.39</v>
      </c>
      <c r="CU7" s="25">
        <v>29.19</v>
      </c>
      <c r="CV7" s="25">
        <v>48.33</v>
      </c>
      <c r="CW7" s="25" t="s">
        <v>99</v>
      </c>
      <c r="CX7" s="25" t="s">
        <v>99</v>
      </c>
      <c r="CY7" s="25" t="s">
        <v>99</v>
      </c>
      <c r="CZ7" s="25">
        <v>74.84</v>
      </c>
      <c r="DA7" s="25">
        <v>74.69</v>
      </c>
      <c r="DB7" s="25" t="s">
        <v>99</v>
      </c>
      <c r="DC7" s="25" t="s">
        <v>99</v>
      </c>
      <c r="DD7" s="25" t="s">
        <v>99</v>
      </c>
      <c r="DE7" s="25">
        <v>63.38</v>
      </c>
      <c r="DF7" s="25">
        <v>66.040000000000006</v>
      </c>
      <c r="DG7" s="25">
        <v>70.34</v>
      </c>
      <c r="DH7" s="25" t="s">
        <v>99</v>
      </c>
      <c r="DI7" s="25" t="s">
        <v>99</v>
      </c>
      <c r="DJ7" s="25" t="s">
        <v>99</v>
      </c>
      <c r="DK7" s="25">
        <v>71.61</v>
      </c>
      <c r="DL7" s="25">
        <v>72.98</v>
      </c>
      <c r="DM7" s="25" t="s">
        <v>99</v>
      </c>
      <c r="DN7" s="25" t="s">
        <v>99</v>
      </c>
      <c r="DO7" s="25" t="s">
        <v>99</v>
      </c>
      <c r="DP7" s="25">
        <v>24.27</v>
      </c>
      <c r="DQ7" s="25">
        <v>28.04</v>
      </c>
      <c r="DR7" s="25">
        <v>35.5</v>
      </c>
      <c r="DS7" s="25" t="s">
        <v>99</v>
      </c>
      <c r="DT7" s="25" t="s">
        <v>99</v>
      </c>
      <c r="DU7" s="25" t="s">
        <v>99</v>
      </c>
      <c r="DV7" s="25">
        <v>38.64</v>
      </c>
      <c r="DW7" s="25">
        <v>38.64</v>
      </c>
      <c r="DX7" s="25" t="s">
        <v>99</v>
      </c>
      <c r="DY7" s="25" t="s">
        <v>99</v>
      </c>
      <c r="DZ7" s="25" t="s">
        <v>99</v>
      </c>
      <c r="EA7" s="25">
        <v>12.77</v>
      </c>
      <c r="EB7" s="25">
        <v>11.15</v>
      </c>
      <c r="EC7" s="25">
        <v>16.16</v>
      </c>
      <c r="ED7" s="25" t="s">
        <v>99</v>
      </c>
      <c r="EE7" s="25" t="s">
        <v>99</v>
      </c>
      <c r="EF7" s="25" t="s">
        <v>99</v>
      </c>
      <c r="EG7" s="25">
        <v>0</v>
      </c>
      <c r="EH7" s="25">
        <v>0</v>
      </c>
      <c r="EI7" s="25" t="s">
        <v>99</v>
      </c>
      <c r="EJ7" s="25" t="s">
        <v>99</v>
      </c>
      <c r="EK7" s="25" t="s">
        <v>99</v>
      </c>
      <c r="EL7" s="25">
        <v>0.88</v>
      </c>
      <c r="EM7" s="25">
        <v>0.25</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岡本 康誠</cp:lastModifiedBy>
  <cp:lastPrinted>2026-01-16T06:51:26Z</cp:lastPrinted>
  <dcterms:created xsi:type="dcterms:W3CDTF">2025-12-12T09:21:05Z</dcterms:created>
  <dcterms:modified xsi:type="dcterms:W3CDTF">2026-02-03T08:23:37Z</dcterms:modified>
  <cp:category/>
</cp:coreProperties>
</file>