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zinfl01\智頭町役場\共通\共通フォルダ\（総務）公営企業関係\【依頼】経営比較分析表の分析等について\提出先\"/>
    </mc:Choice>
  </mc:AlternateContent>
  <xr:revisionPtr revIDLastSave="0" documentId="13_ncr:1_{6E9EB619-B7C6-44F6-852C-D5F35261C67B}" xr6:coauthVersionLast="47" xr6:coauthVersionMax="47" xr10:uidLastSave="{00000000-0000-0000-0000-000000000000}"/>
  <workbookProtection workbookAlgorithmName="SHA-512" workbookHashValue="t/Tsp1DfcRsv5nBqrs/X3qOfxUmzMe3UHjqVqSwggg5YnDLy+/ZrbKL22PxSVqA4btK4lvANo5PkbElC4x9PQw==" workbookSaltValue="1MupVCZ61z8szpnrpm8Cpw=="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AT10" i="4"/>
  <c r="AL10" i="4"/>
  <c r="I10" i="4"/>
  <c r="AL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<sst xmlns="http://schemas.openxmlformats.org/spreadsheetml/2006/main" count="297" uniqueCount="116">
  <si>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</si>
  <si>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</si>
  <si>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</si>
  <si>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</si>
  <si>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</si>
  <si>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</si>
  <si>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</si>
  <si>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</si>
  <si>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</si>
  <si>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</si>
  <si>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</si>
  <si>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</si>
  <si>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</si>
  <si>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</si>
  <si>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</si>
  <si>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</si>
  <si>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</si>
  <si>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</si>
  <si>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</si>
  <si>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</si>
  <si>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</si>
  <si>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</si>
  <si>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</si>
  <si>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</si>
  <si>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</si>
  <si>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</si>
  <si>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</si>
  <si>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</si>
  <si>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</si>
  <si>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</si>
  <si>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</si>
  <si>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</si>
  <si>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</si>
  <si>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</si>
  <si>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</si>
  <si>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</si>
  <si>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</si>
  <si>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</si>
  <si>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</si>
  <si>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</si>
  <si>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</si>
  <si>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</si>
  <si>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</si>
  <si>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</si>
  <si>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</si>
  <si>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</si>
  <si>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</si>
  <si>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</si>
  <si>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</si>
  <si>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</si>
  <si>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</si>
  <si>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</si>
  <si>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</si>
  <si>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</si>
  <si>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</si>
  <si>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</si>
  <si>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</si>
  <si>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</si>
  <si>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</si>
  <si>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</si>
  <si>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</si>
  <si>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</si>
  <si>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</si>
  <si>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</si>
  <si>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</si>
  <si>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</si>
  <si>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</si>
  <si>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</si>
  <si>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</si>
  <si>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</si>
  <si>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</si>
  <si>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</si>
  <si>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</si>
  <si>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</si>
  <si>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</si>
  <si>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</si>
  <si>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</si>
  <si>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</si>
  <si>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</si>
  <si>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</si>
  <si>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</si>
  <si>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</si>
  <si>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</si>
  <si>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</si>
  <si>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</si>
  <si>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</si>
  <si>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</si>
  <si>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</si>
  <si>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</si>
  <si>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</si>
  <si>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</si>
  <si>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</si>
  <si>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</si>
  <si>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</si>
  <si>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</si>
  <si>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</si>
  <si>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智頭町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</si>
  <si>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</si>
  <si>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</si>
  <si>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</si>
  <si>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</si>
  <si>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</si>
  <si>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</si>
  <si>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</si>
  <si>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</si>
  <si>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</si>
  <si>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</si>
  <si>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</si>
  <si>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</si>
  <si>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</si>
  <si>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</si>
  <si>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</si>
  <si>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</si>
  <si>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有形固定資産減価償却率については、類似団体と比べ老朽化が進んでいる状態である。
　老朽化は避けられない課題であり、財政を考慮しながら更新を計画していきたい。</t>
    <phoneticPr fontId="4"/>
  </si>
  <si>
    <t>　経常収支比率については100％に近い数字となっているが、収益のほとんどは一般会計繰入金によるもので、営業収益で賄われている比率は低くなる。
　経費回収率については、昨年度より高い数字となったが、今後も人口減少が見込まれ、下水道使用料による収入が減少する一方、物価高等による委託料･修繕料などの支出が増加することが見込まれるため、100％を超えることは難しい。
　施設利用率については、類似団体平均値より高い数値となっている。
　水洗化率については、昨年度より上昇したが、まだ類似団体平均値よりも低い数値となっているため、引き続き水洗化率向上の取り組みが必要であると考えている。
　今後も、健全性・効率性を維持していきたい。</t>
    <rPh sb="17" eb="18">
      <t>チカ</t>
    </rPh>
    <rPh sb="19" eb="21">
      <t>スウジ</t>
    </rPh>
    <rPh sb="83" eb="86">
      <t>サクネンド</t>
    </rPh>
    <rPh sb="88" eb="89">
      <t>タカ</t>
    </rPh>
    <rPh sb="90" eb="92">
      <t>スウジ</t>
    </rPh>
    <rPh sb="225" eb="228">
      <t>サクネンド</t>
    </rPh>
    <rPh sb="230" eb="232">
      <t>ジョウショウ</t>
    </rPh>
    <rPh sb="261" eb="262">
      <t>ヒ</t>
    </rPh>
    <rPh sb="263" eb="264">
      <t>ツヅ</t>
    </rPh>
    <phoneticPr fontId="4"/>
  </si>
  <si>
    <t>　令和5年度から法適用に移行したことで、昨年までの分析内容と大きく変わった。
　その結果、類似団体と比較し全体的に平均より低い傾向となった。
　今後も老朽化の更新等を視野に入れ適切な施設の維持管理に努めていきたい。</t>
    <rPh sb="1" eb="3">
      <t>レイワ</t>
    </rPh>
    <rPh sb="4" eb="6">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</si>
</sst>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BDF-4EF8-99DA-E1E7B30BF15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0.05</c:v>
                </c:pt>
              </c:numCache>
            </c:numRef>
          </c:val>
          <c:smooth val="0"/>
          <c:extLst>
            <c:ext xmlns:c16="http://schemas.microsoft.com/office/drawing/2014/chart" uri="{C3380CC4-5D6E-409C-BE32-E72D297353CC}">
              <c16:uniqueId val="{00000001-6BDF-4EF8-99DA-E1E7B30BF15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49.05</c:v>
                </c:pt>
                <c:pt idx="4">
                  <c:v>49</c:v>
                </c:pt>
              </c:numCache>
            </c:numRef>
          </c:val>
          <c:extLst>
            <c:ext xmlns:c16="http://schemas.microsoft.com/office/drawing/2014/chart" uri="{C3380CC4-5D6E-409C-BE32-E72D297353CC}">
              <c16:uniqueId val="{00000000-BFFA-425E-850C-86D2633A0A5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42.09</c:v>
                </c:pt>
                <c:pt idx="4">
                  <c:v>42.15</c:v>
                </c:pt>
              </c:numCache>
            </c:numRef>
          </c:val>
          <c:smooth val="0"/>
          <c:extLst>
            <c:ext xmlns:c16="http://schemas.microsoft.com/office/drawing/2014/chart" uri="{C3380CC4-5D6E-409C-BE32-E72D297353CC}">
              <c16:uniqueId val="{00000001-BFFA-425E-850C-86D2633A0A5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80.77</c:v>
                </c:pt>
                <c:pt idx="4">
                  <c:v>84.12</c:v>
                </c:pt>
              </c:numCache>
            </c:numRef>
          </c:val>
          <c:extLst>
            <c:ext xmlns:c16="http://schemas.microsoft.com/office/drawing/2014/chart" uri="{C3380CC4-5D6E-409C-BE32-E72D297353CC}">
              <c16:uniqueId val="{00000000-7744-4B50-97CF-4E6125E5F81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84.73</c:v>
                </c:pt>
                <c:pt idx="4">
                  <c:v>84.21</c:v>
                </c:pt>
              </c:numCache>
            </c:numRef>
          </c:val>
          <c:smooth val="0"/>
          <c:extLst>
            <c:ext xmlns:c16="http://schemas.microsoft.com/office/drawing/2014/chart" uri="{C3380CC4-5D6E-409C-BE32-E72D297353CC}">
              <c16:uniqueId val="{00000001-7744-4B50-97CF-4E6125E5F81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101.98</c:v>
                </c:pt>
                <c:pt idx="4">
                  <c:v>97.67</c:v>
                </c:pt>
              </c:numCache>
            </c:numRef>
          </c:val>
          <c:extLst>
            <c:ext xmlns:c16="http://schemas.microsoft.com/office/drawing/2014/chart" uri="{C3380CC4-5D6E-409C-BE32-E72D297353CC}">
              <c16:uniqueId val="{00000000-F819-416F-96C1-810C65450F6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107.11</c:v>
                </c:pt>
                <c:pt idx="4">
                  <c:v>106.38</c:v>
                </c:pt>
              </c:numCache>
            </c:numRef>
          </c:val>
          <c:smooth val="0"/>
          <c:extLst>
            <c:ext xmlns:c16="http://schemas.microsoft.com/office/drawing/2014/chart" uri="{C3380CC4-5D6E-409C-BE32-E72D297353CC}">
              <c16:uniqueId val="{00000001-F819-416F-96C1-810C65450F6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47.91</c:v>
                </c:pt>
                <c:pt idx="4">
                  <c:v>49.91</c:v>
                </c:pt>
              </c:numCache>
            </c:numRef>
          </c:val>
          <c:extLst>
            <c:ext xmlns:c16="http://schemas.microsoft.com/office/drawing/2014/chart" uri="{C3380CC4-5D6E-409C-BE32-E72D297353CC}">
              <c16:uniqueId val="{00000000-602D-4D7D-8547-E9245CD9DE3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26.77</c:v>
                </c:pt>
                <c:pt idx="4">
                  <c:v>27.46</c:v>
                </c:pt>
              </c:numCache>
            </c:numRef>
          </c:val>
          <c:smooth val="0"/>
          <c:extLst>
            <c:ext xmlns:c16="http://schemas.microsoft.com/office/drawing/2014/chart" uri="{C3380CC4-5D6E-409C-BE32-E72D297353CC}">
              <c16:uniqueId val="{00000001-602D-4D7D-8547-E9245CD9DE3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39B-4797-B4B9-B8DA2C2B23B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7.0000000000000007E-2</c:v>
                </c:pt>
                <c:pt idx="4">
                  <c:v>0.02</c:v>
                </c:pt>
              </c:numCache>
            </c:numRef>
          </c:val>
          <c:smooth val="0"/>
          <c:extLst>
            <c:ext xmlns:c16="http://schemas.microsoft.com/office/drawing/2014/chart" uri="{C3380CC4-5D6E-409C-BE32-E72D297353CC}">
              <c16:uniqueId val="{00000001-039B-4797-B4B9-B8DA2C2B23B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c:v>8.1300000000000008</c:v>
                </c:pt>
              </c:numCache>
            </c:numRef>
          </c:val>
          <c:extLst>
            <c:ext xmlns:c16="http://schemas.microsoft.com/office/drawing/2014/chart" uri="{C3380CC4-5D6E-409C-BE32-E72D297353CC}">
              <c16:uniqueId val="{00000000-9870-4C70-B370-4866D56B755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69.540000000000006</c:v>
                </c:pt>
                <c:pt idx="4">
                  <c:v>70.63</c:v>
                </c:pt>
              </c:numCache>
            </c:numRef>
          </c:val>
          <c:smooth val="0"/>
          <c:extLst>
            <c:ext xmlns:c16="http://schemas.microsoft.com/office/drawing/2014/chart" uri="{C3380CC4-5D6E-409C-BE32-E72D297353CC}">
              <c16:uniqueId val="{00000001-9870-4C70-B370-4866D56B755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21.46</c:v>
                </c:pt>
                <c:pt idx="4">
                  <c:v>31.42</c:v>
                </c:pt>
              </c:numCache>
            </c:numRef>
          </c:val>
          <c:extLst>
            <c:ext xmlns:c16="http://schemas.microsoft.com/office/drawing/2014/chart" uri="{C3380CC4-5D6E-409C-BE32-E72D297353CC}">
              <c16:uniqueId val="{00000000-91CE-4B73-9477-66F83A89900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50.63</c:v>
                </c:pt>
                <c:pt idx="4">
                  <c:v>53.28</c:v>
                </c:pt>
              </c:numCache>
            </c:numRef>
          </c:val>
          <c:smooth val="0"/>
          <c:extLst>
            <c:ext xmlns:c16="http://schemas.microsoft.com/office/drawing/2014/chart" uri="{C3380CC4-5D6E-409C-BE32-E72D297353CC}">
              <c16:uniqueId val="{00000001-91CE-4B73-9477-66F83A89900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384.54</c:v>
                </c:pt>
                <c:pt idx="4">
                  <c:v>127.3</c:v>
                </c:pt>
              </c:numCache>
            </c:numRef>
          </c:val>
          <c:extLst>
            <c:ext xmlns:c16="http://schemas.microsoft.com/office/drawing/2014/chart" uri="{C3380CC4-5D6E-409C-BE32-E72D297353CC}">
              <c16:uniqueId val="{00000000-1807-42F7-AB65-AAF392DF6E4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1168.69</c:v>
                </c:pt>
                <c:pt idx="4">
                  <c:v>1142.44</c:v>
                </c:pt>
              </c:numCache>
            </c:numRef>
          </c:val>
          <c:smooth val="0"/>
          <c:extLst>
            <c:ext xmlns:c16="http://schemas.microsoft.com/office/drawing/2014/chart" uri="{C3380CC4-5D6E-409C-BE32-E72D297353CC}">
              <c16:uniqueId val="{00000001-1807-42F7-AB65-AAF392DF6E4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32.11</c:v>
                </c:pt>
                <c:pt idx="4">
                  <c:v>57.61</c:v>
                </c:pt>
              </c:numCache>
            </c:numRef>
          </c:val>
          <c:extLst>
            <c:ext xmlns:c16="http://schemas.microsoft.com/office/drawing/2014/chart" uri="{C3380CC4-5D6E-409C-BE32-E72D297353CC}">
              <c16:uniqueId val="{00000000-8A23-4288-892B-04C645A8422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70.709999999999994</c:v>
                </c:pt>
                <c:pt idx="4">
                  <c:v>66.63</c:v>
                </c:pt>
              </c:numCache>
            </c:numRef>
          </c:val>
          <c:smooth val="0"/>
          <c:extLst>
            <c:ext xmlns:c16="http://schemas.microsoft.com/office/drawing/2014/chart" uri="{C3380CC4-5D6E-409C-BE32-E72D297353CC}">
              <c16:uniqueId val="{00000001-8A23-4288-892B-04C645A8422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581.80999999999995</c:v>
                </c:pt>
                <c:pt idx="4">
                  <c:v>325.10000000000002</c:v>
                </c:pt>
              </c:numCache>
            </c:numRef>
          </c:val>
          <c:extLst>
            <c:ext xmlns:c16="http://schemas.microsoft.com/office/drawing/2014/chart" uri="{C3380CC4-5D6E-409C-BE32-E72D297353CC}">
              <c16:uniqueId val="{00000000-BEF5-49E3-80EE-4A7BF60D1BC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233.15</c:v>
                </c:pt>
                <c:pt idx="4">
                  <c:v>252.17</c:v>
                </c:pt>
              </c:numCache>
            </c:numRef>
          </c:val>
          <c:smooth val="0"/>
          <c:extLst>
            <c:ext xmlns:c16="http://schemas.microsoft.com/office/drawing/2014/chart" uri="{C3380CC4-5D6E-409C-BE32-E72D297353CC}">
              <c16:uniqueId val="{00000001-BEF5-49E3-80EE-4A7BF60D1BC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鳥取県　智頭町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6129</v>
      </c>
      <c r="AM8" s="36"/>
      <c r="AN8" s="36"/>
      <c r="AO8" s="36"/>
      <c r="AP8" s="36"/>
      <c r="AQ8" s="36"/>
      <c r="AR8" s="36"/>
      <c r="AS8" s="36"/>
      <c r="AT8" s="37">
        <f>データ!T6</f>
        <v>224.7</v>
      </c>
      <c r="AU8" s="37"/>
      <c r="AV8" s="37"/>
      <c r="AW8" s="37"/>
      <c r="AX8" s="37"/>
      <c r="AY8" s="37"/>
      <c r="AZ8" s="37"/>
      <c r="BA8" s="37"/>
      <c r="BB8" s="37">
        <f>データ!U6</f>
        <v>27.28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62.33</v>
      </c>
      <c r="J10" s="37"/>
      <c r="K10" s="37"/>
      <c r="L10" s="37"/>
      <c r="M10" s="37"/>
      <c r="N10" s="37"/>
      <c r="O10" s="37"/>
      <c r="P10" s="37">
        <f>データ!P6</f>
        <v>48.73</v>
      </c>
      <c r="Q10" s="37"/>
      <c r="R10" s="37"/>
      <c r="S10" s="37"/>
      <c r="T10" s="37"/>
      <c r="U10" s="37"/>
      <c r="V10" s="37"/>
      <c r="W10" s="37">
        <f>データ!Q6</f>
        <v>100</v>
      </c>
      <c r="X10" s="37"/>
      <c r="Y10" s="37"/>
      <c r="Z10" s="37"/>
      <c r="AA10" s="37"/>
      <c r="AB10" s="37"/>
      <c r="AC10" s="37"/>
      <c r="AD10" s="36">
        <f>データ!R6</f>
        <v>4400</v>
      </c>
      <c r="AE10" s="36"/>
      <c r="AF10" s="36"/>
      <c r="AG10" s="36"/>
      <c r="AH10" s="36"/>
      <c r="AI10" s="36"/>
      <c r="AJ10" s="36"/>
      <c r="AK10" s="2"/>
      <c r="AL10" s="36">
        <f>データ!V6</f>
        <v>2948</v>
      </c>
      <c r="AM10" s="36"/>
      <c r="AN10" s="36"/>
      <c r="AO10" s="36"/>
      <c r="AP10" s="36"/>
      <c r="AQ10" s="36"/>
      <c r="AR10" s="36"/>
      <c r="AS10" s="36"/>
      <c r="AT10" s="37">
        <f>データ!W6</f>
        <v>1.24</v>
      </c>
      <c r="AU10" s="37"/>
      <c r="AV10" s="37"/>
      <c r="AW10" s="37"/>
      <c r="AX10" s="37"/>
      <c r="AY10" s="37"/>
      <c r="AZ10" s="37"/>
      <c r="BA10" s="37"/>
      <c r="BB10" s="37">
        <f>データ!X6</f>
        <v>2377.42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Su9rFrrr2atgUuuVQUmdto1ftktdR58jBR4I2T1UpH+phXJ9th/TmzolcRivjXfJGSkTHU/C4N4W6jyk381LXw==" saltValue="H84qB35tLbBmAgUGNvniz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313289</v>
      </c>
      <c r="D6" s="19">
        <f t="shared" si="3"/>
        <v>46</v>
      </c>
      <c r="E6" s="19">
        <f t="shared" si="3"/>
        <v>17</v>
      </c>
      <c r="F6" s="19">
        <f t="shared" si="3"/>
        <v>4</v>
      </c>
      <c r="G6" s="19">
        <f t="shared" si="3"/>
        <v>0</v>
      </c>
      <c r="H6" s="19" t="str">
        <f t="shared" si="3"/>
        <v>鳥取県　智頭町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62.33</v>
      </c>
      <c r="P6" s="20">
        <f t="shared" si="3"/>
        <v>48.73</v>
      </c>
      <c r="Q6" s="20">
        <f t="shared" si="3"/>
        <v>100</v>
      </c>
      <c r="R6" s="20">
        <f t="shared" si="3"/>
        <v>4400</v>
      </c>
      <c r="S6" s="20">
        <f t="shared" si="3"/>
        <v>6129</v>
      </c>
      <c r="T6" s="20">
        <f t="shared" si="3"/>
        <v>224.7</v>
      </c>
      <c r="U6" s="20">
        <f t="shared" si="3"/>
        <v>27.28</v>
      </c>
      <c r="V6" s="20">
        <f t="shared" si="3"/>
        <v>2948</v>
      </c>
      <c r="W6" s="20">
        <f t="shared" si="3"/>
        <v>1.24</v>
      </c>
      <c r="X6" s="20">
        <f t="shared" si="3"/>
        <v>2377.42</v>
      </c>
      <c r="Y6" s="21" t="str">
        <f>IF(Y7="",NA(),Y7)</f>
        <v>-</v>
      </c>
      <c r="Z6" s="21" t="str">
        <f t="shared" ref="Z6:AH6" si="4">IF(Z7="",NA(),Z7)</f>
        <v>-</v>
      </c>
      <c r="AA6" s="21" t="str">
        <f t="shared" si="4"/>
        <v>-</v>
      </c>
      <c r="AB6" s="21">
        <f t="shared" si="4"/>
        <v>101.98</v>
      </c>
      <c r="AC6" s="21">
        <f t="shared" si="4"/>
        <v>97.67</v>
      </c>
      <c r="AD6" s="21" t="str">
        <f t="shared" si="4"/>
        <v>-</v>
      </c>
      <c r="AE6" s="21" t="str">
        <f t="shared" si="4"/>
        <v>-</v>
      </c>
      <c r="AF6" s="21" t="str">
        <f t="shared" si="4"/>
        <v>-</v>
      </c>
      <c r="AG6" s="21">
        <f t="shared" si="4"/>
        <v>107.11</v>
      </c>
      <c r="AH6" s="21">
        <f t="shared" si="4"/>
        <v>106.38</v>
      </c>
      <c r="AI6" s="20" t="str">
        <f>IF(AI7="","",IF(AI7="-","【-】","【"&amp;SUBSTITUTE(TEXT(AI7,"#,##0.00"),"-","△")&amp;"】"))</f>
        <v>【105.07】</v>
      </c>
      <c r="AJ6" s="21" t="str">
        <f>IF(AJ7="",NA(),AJ7)</f>
        <v>-</v>
      </c>
      <c r="AK6" s="21" t="str">
        <f t="shared" ref="AK6:AS6" si="5">IF(AK7="",NA(),AK7)</f>
        <v>-</v>
      </c>
      <c r="AL6" s="21" t="str">
        <f t="shared" si="5"/>
        <v>-</v>
      </c>
      <c r="AM6" s="20">
        <f t="shared" si="5"/>
        <v>0</v>
      </c>
      <c r="AN6" s="21">
        <f t="shared" si="5"/>
        <v>8.1300000000000008</v>
      </c>
      <c r="AO6" s="21" t="str">
        <f t="shared" si="5"/>
        <v>-</v>
      </c>
      <c r="AP6" s="21" t="str">
        <f t="shared" si="5"/>
        <v>-</v>
      </c>
      <c r="AQ6" s="21" t="str">
        <f t="shared" si="5"/>
        <v>-</v>
      </c>
      <c r="AR6" s="21">
        <f t="shared" si="5"/>
        <v>69.540000000000006</v>
      </c>
      <c r="AS6" s="21">
        <f t="shared" si="5"/>
        <v>70.63</v>
      </c>
      <c r="AT6" s="20" t="str">
        <f>IF(AT7="","",IF(AT7="-","【-】","【"&amp;SUBSTITUTE(TEXT(AT7,"#,##0.00"),"-","△")&amp;"】"))</f>
        <v>【63.54】</v>
      </c>
      <c r="AU6" s="21" t="str">
        <f>IF(AU7="",NA(),AU7)</f>
        <v>-</v>
      </c>
      <c r="AV6" s="21" t="str">
        <f t="shared" ref="AV6:BD6" si="6">IF(AV7="",NA(),AV7)</f>
        <v>-</v>
      </c>
      <c r="AW6" s="21" t="str">
        <f t="shared" si="6"/>
        <v>-</v>
      </c>
      <c r="AX6" s="21">
        <f t="shared" si="6"/>
        <v>21.46</v>
      </c>
      <c r="AY6" s="21">
        <f t="shared" si="6"/>
        <v>31.42</v>
      </c>
      <c r="AZ6" s="21" t="str">
        <f t="shared" si="6"/>
        <v>-</v>
      </c>
      <c r="BA6" s="21" t="str">
        <f t="shared" si="6"/>
        <v>-</v>
      </c>
      <c r="BB6" s="21" t="str">
        <f t="shared" si="6"/>
        <v>-</v>
      </c>
      <c r="BC6" s="21">
        <f t="shared" si="6"/>
        <v>50.63</v>
      </c>
      <c r="BD6" s="21">
        <f t="shared" si="6"/>
        <v>53.28</v>
      </c>
      <c r="BE6" s="20" t="str">
        <f>IF(BE7="","",IF(BE7="-","【-】","【"&amp;SUBSTITUTE(TEXT(BE7,"#,##0.00"),"-","△")&amp;"】"))</f>
        <v>【50.90】</v>
      </c>
      <c r="BF6" s="21" t="str">
        <f>IF(BF7="",NA(),BF7)</f>
        <v>-</v>
      </c>
      <c r="BG6" s="21" t="str">
        <f t="shared" ref="BG6:BO6" si="7">IF(BG7="",NA(),BG7)</f>
        <v>-</v>
      </c>
      <c r="BH6" s="21" t="str">
        <f t="shared" si="7"/>
        <v>-</v>
      </c>
      <c r="BI6" s="21">
        <f t="shared" si="7"/>
        <v>384.54</v>
      </c>
      <c r="BJ6" s="21">
        <f t="shared" si="7"/>
        <v>127.3</v>
      </c>
      <c r="BK6" s="21" t="str">
        <f t="shared" si="7"/>
        <v>-</v>
      </c>
      <c r="BL6" s="21" t="str">
        <f t="shared" si="7"/>
        <v>-</v>
      </c>
      <c r="BM6" s="21" t="str">
        <f t="shared" si="7"/>
        <v>-</v>
      </c>
      <c r="BN6" s="21">
        <f t="shared" si="7"/>
        <v>1168.69</v>
      </c>
      <c r="BO6" s="21">
        <f t="shared" si="7"/>
        <v>1142.44</v>
      </c>
      <c r="BP6" s="20" t="str">
        <f>IF(BP7="","",IF(BP7="-","【-】","【"&amp;SUBSTITUTE(TEXT(BP7,"#,##0.00"),"-","△")&amp;"】"))</f>
        <v>【1,099.15】</v>
      </c>
      <c r="BQ6" s="21" t="str">
        <f>IF(BQ7="",NA(),BQ7)</f>
        <v>-</v>
      </c>
      <c r="BR6" s="21" t="str">
        <f t="shared" ref="BR6:BZ6" si="8">IF(BR7="",NA(),BR7)</f>
        <v>-</v>
      </c>
      <c r="BS6" s="21" t="str">
        <f t="shared" si="8"/>
        <v>-</v>
      </c>
      <c r="BT6" s="21">
        <f t="shared" si="8"/>
        <v>32.11</v>
      </c>
      <c r="BU6" s="21">
        <f t="shared" si="8"/>
        <v>57.61</v>
      </c>
      <c r="BV6" s="21" t="str">
        <f t="shared" si="8"/>
        <v>-</v>
      </c>
      <c r="BW6" s="21" t="str">
        <f t="shared" si="8"/>
        <v>-</v>
      </c>
      <c r="BX6" s="21" t="str">
        <f t="shared" si="8"/>
        <v>-</v>
      </c>
      <c r="BY6" s="21">
        <f t="shared" si="8"/>
        <v>70.709999999999994</v>
      </c>
      <c r="BZ6" s="21">
        <f t="shared" si="8"/>
        <v>66.63</v>
      </c>
      <c r="CA6" s="20" t="str">
        <f>IF(CA7="","",IF(CA7="-","【-】","【"&amp;SUBSTITUTE(TEXT(CA7,"#,##0.00"),"-","△")&amp;"】"))</f>
        <v>【72.92】</v>
      </c>
      <c r="CB6" s="21" t="str">
        <f>IF(CB7="",NA(),CB7)</f>
        <v>-</v>
      </c>
      <c r="CC6" s="21" t="str">
        <f t="shared" ref="CC6:CK6" si="9">IF(CC7="",NA(),CC7)</f>
        <v>-</v>
      </c>
      <c r="CD6" s="21" t="str">
        <f t="shared" si="9"/>
        <v>-</v>
      </c>
      <c r="CE6" s="21">
        <f t="shared" si="9"/>
        <v>581.80999999999995</v>
      </c>
      <c r="CF6" s="21">
        <f t="shared" si="9"/>
        <v>325.10000000000002</v>
      </c>
      <c r="CG6" s="21" t="str">
        <f t="shared" si="9"/>
        <v>-</v>
      </c>
      <c r="CH6" s="21" t="str">
        <f t="shared" si="9"/>
        <v>-</v>
      </c>
      <c r="CI6" s="21" t="str">
        <f t="shared" si="9"/>
        <v>-</v>
      </c>
      <c r="CJ6" s="21">
        <f t="shared" si="9"/>
        <v>233.15</v>
      </c>
      <c r="CK6" s="21">
        <f t="shared" si="9"/>
        <v>252.17</v>
      </c>
      <c r="CL6" s="20" t="str">
        <f>IF(CL7="","",IF(CL7="-","【-】","【"&amp;SUBSTITUTE(TEXT(CL7,"#,##0.00"),"-","△")&amp;"】"))</f>
        <v>【225.78】</v>
      </c>
      <c r="CM6" s="21" t="str">
        <f>IF(CM7="",NA(),CM7)</f>
        <v>-</v>
      </c>
      <c r="CN6" s="21" t="str">
        <f t="shared" ref="CN6:CV6" si="10">IF(CN7="",NA(),CN7)</f>
        <v>-</v>
      </c>
      <c r="CO6" s="21" t="str">
        <f t="shared" si="10"/>
        <v>-</v>
      </c>
      <c r="CP6" s="21">
        <f t="shared" si="10"/>
        <v>49.05</v>
      </c>
      <c r="CQ6" s="21">
        <f t="shared" si="10"/>
        <v>49</v>
      </c>
      <c r="CR6" s="21" t="str">
        <f t="shared" si="10"/>
        <v>-</v>
      </c>
      <c r="CS6" s="21" t="str">
        <f t="shared" si="10"/>
        <v>-</v>
      </c>
      <c r="CT6" s="21" t="str">
        <f t="shared" si="10"/>
        <v>-</v>
      </c>
      <c r="CU6" s="21">
        <f t="shared" si="10"/>
        <v>42.09</v>
      </c>
      <c r="CV6" s="21">
        <f t="shared" si="10"/>
        <v>42.15</v>
      </c>
      <c r="CW6" s="20" t="str">
        <f>IF(CW7="","",IF(CW7="-","【-】","【"&amp;SUBSTITUTE(TEXT(CW7,"#,##0.00"),"-","△")&amp;"】"))</f>
        <v>【43.17】</v>
      </c>
      <c r="CX6" s="21" t="str">
        <f>IF(CX7="",NA(),CX7)</f>
        <v>-</v>
      </c>
      <c r="CY6" s="21" t="str">
        <f t="shared" ref="CY6:DG6" si="11">IF(CY7="",NA(),CY7)</f>
        <v>-</v>
      </c>
      <c r="CZ6" s="21" t="str">
        <f t="shared" si="11"/>
        <v>-</v>
      </c>
      <c r="DA6" s="21">
        <f t="shared" si="11"/>
        <v>80.77</v>
      </c>
      <c r="DB6" s="21">
        <f t="shared" si="11"/>
        <v>84.12</v>
      </c>
      <c r="DC6" s="21" t="str">
        <f t="shared" si="11"/>
        <v>-</v>
      </c>
      <c r="DD6" s="21" t="str">
        <f t="shared" si="11"/>
        <v>-</v>
      </c>
      <c r="DE6" s="21" t="str">
        <f t="shared" si="11"/>
        <v>-</v>
      </c>
      <c r="DF6" s="21">
        <f t="shared" si="11"/>
        <v>84.73</v>
      </c>
      <c r="DG6" s="21">
        <f t="shared" si="11"/>
        <v>84.21</v>
      </c>
      <c r="DH6" s="20" t="str">
        <f>IF(DH7="","",IF(DH7="-","【-】","【"&amp;SUBSTITUTE(TEXT(DH7,"#,##0.00"),"-","△")&amp;"】"))</f>
        <v>【86.31】</v>
      </c>
      <c r="DI6" s="21" t="str">
        <f>IF(DI7="",NA(),DI7)</f>
        <v>-</v>
      </c>
      <c r="DJ6" s="21" t="str">
        <f t="shared" ref="DJ6:DR6" si="12">IF(DJ7="",NA(),DJ7)</f>
        <v>-</v>
      </c>
      <c r="DK6" s="21" t="str">
        <f t="shared" si="12"/>
        <v>-</v>
      </c>
      <c r="DL6" s="21">
        <f t="shared" si="12"/>
        <v>47.91</v>
      </c>
      <c r="DM6" s="21">
        <f t="shared" si="12"/>
        <v>49.91</v>
      </c>
      <c r="DN6" s="21" t="str">
        <f t="shared" si="12"/>
        <v>-</v>
      </c>
      <c r="DO6" s="21" t="str">
        <f t="shared" si="12"/>
        <v>-</v>
      </c>
      <c r="DP6" s="21" t="str">
        <f t="shared" si="12"/>
        <v>-</v>
      </c>
      <c r="DQ6" s="21">
        <f t="shared" si="12"/>
        <v>26.77</v>
      </c>
      <c r="DR6" s="21">
        <f t="shared" si="12"/>
        <v>27.46</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7.0000000000000007E-2</v>
      </c>
      <c r="EC6" s="21">
        <f t="shared" si="13"/>
        <v>0.02</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0.05</v>
      </c>
      <c r="EO6" s="20" t="str">
        <f>IF(EO7="","",IF(EO7="-","【-】","【"&amp;SUBSTITUTE(TEXT(EO7,"#,##0.00"),"-","△")&amp;"】"))</f>
        <v>【0.15】</v>
      </c>
    </row>
    <row r="7" spans="1:148" s="22" customFormat="1" x14ac:dyDescent="0.15">
      <c r="A7" s="14"/>
      <c r="B7" s="23">
        <v>2024</v>
      </c>
      <c r="C7" s="23">
        <v>313289</v>
      </c>
      <c r="D7" s="23">
        <v>46</v>
      </c>
      <c r="E7" s="23">
        <v>17</v>
      </c>
      <c r="F7" s="23">
        <v>4</v>
      </c>
      <c r="G7" s="23">
        <v>0</v>
      </c>
      <c r="H7" s="23" t="s">
        <v>96</v>
      </c>
      <c r="I7" s="23" t="s">
        <v>97</v>
      </c>
      <c r="J7" s="23" t="s">
        <v>98</v>
      </c>
      <c r="K7" s="23" t="s">
        <v>99</v>
      </c>
      <c r="L7" s="23" t="s">
        <v>100</v>
      </c>
      <c r="M7" s="23" t="s">
        <v>101</v>
      </c>
      <c r="N7" s="24" t="s">
        <v>102</v>
      </c>
      <c r="O7" s="24">
        <v>62.33</v>
      </c>
      <c r="P7" s="24">
        <v>48.73</v>
      </c>
      <c r="Q7" s="24">
        <v>100</v>
      </c>
      <c r="R7" s="24">
        <v>4400</v>
      </c>
      <c r="S7" s="24">
        <v>6129</v>
      </c>
      <c r="T7" s="24">
        <v>224.7</v>
      </c>
      <c r="U7" s="24">
        <v>27.28</v>
      </c>
      <c r="V7" s="24">
        <v>2948</v>
      </c>
      <c r="W7" s="24">
        <v>1.24</v>
      </c>
      <c r="X7" s="24">
        <v>2377.42</v>
      </c>
      <c r="Y7" s="24" t="s">
        <v>102</v>
      </c>
      <c r="Z7" s="24" t="s">
        <v>102</v>
      </c>
      <c r="AA7" s="24" t="s">
        <v>102</v>
      </c>
      <c r="AB7" s="24">
        <v>101.98</v>
      </c>
      <c r="AC7" s="24">
        <v>97.67</v>
      </c>
      <c r="AD7" s="24" t="s">
        <v>102</v>
      </c>
      <c r="AE7" s="24" t="s">
        <v>102</v>
      </c>
      <c r="AF7" s="24" t="s">
        <v>102</v>
      </c>
      <c r="AG7" s="24">
        <v>107.11</v>
      </c>
      <c r="AH7" s="24">
        <v>106.38</v>
      </c>
      <c r="AI7" s="24">
        <v>105.07</v>
      </c>
      <c r="AJ7" s="24" t="s">
        <v>102</v>
      </c>
      <c r="AK7" s="24" t="s">
        <v>102</v>
      </c>
      <c r="AL7" s="24" t="s">
        <v>102</v>
      </c>
      <c r="AM7" s="24">
        <v>0</v>
      </c>
      <c r="AN7" s="24">
        <v>8.1300000000000008</v>
      </c>
      <c r="AO7" s="24" t="s">
        <v>102</v>
      </c>
      <c r="AP7" s="24" t="s">
        <v>102</v>
      </c>
      <c r="AQ7" s="24" t="s">
        <v>102</v>
      </c>
      <c r="AR7" s="24">
        <v>69.540000000000006</v>
      </c>
      <c r="AS7" s="24">
        <v>70.63</v>
      </c>
      <c r="AT7" s="24">
        <v>63.54</v>
      </c>
      <c r="AU7" s="24" t="s">
        <v>102</v>
      </c>
      <c r="AV7" s="24" t="s">
        <v>102</v>
      </c>
      <c r="AW7" s="24" t="s">
        <v>102</v>
      </c>
      <c r="AX7" s="24">
        <v>21.46</v>
      </c>
      <c r="AY7" s="24">
        <v>31.42</v>
      </c>
      <c r="AZ7" s="24" t="s">
        <v>102</v>
      </c>
      <c r="BA7" s="24" t="s">
        <v>102</v>
      </c>
      <c r="BB7" s="24" t="s">
        <v>102</v>
      </c>
      <c r="BC7" s="24">
        <v>50.63</v>
      </c>
      <c r="BD7" s="24">
        <v>53.28</v>
      </c>
      <c r="BE7" s="24">
        <v>50.9</v>
      </c>
      <c r="BF7" s="24" t="s">
        <v>102</v>
      </c>
      <c r="BG7" s="24" t="s">
        <v>102</v>
      </c>
      <c r="BH7" s="24" t="s">
        <v>102</v>
      </c>
      <c r="BI7" s="24">
        <v>384.54</v>
      </c>
      <c r="BJ7" s="24">
        <v>127.3</v>
      </c>
      <c r="BK7" s="24" t="s">
        <v>102</v>
      </c>
      <c r="BL7" s="24" t="s">
        <v>102</v>
      </c>
      <c r="BM7" s="24" t="s">
        <v>102</v>
      </c>
      <c r="BN7" s="24">
        <v>1168.69</v>
      </c>
      <c r="BO7" s="24">
        <v>1142.44</v>
      </c>
      <c r="BP7" s="24">
        <v>1099.1500000000001</v>
      </c>
      <c r="BQ7" s="24" t="s">
        <v>102</v>
      </c>
      <c r="BR7" s="24" t="s">
        <v>102</v>
      </c>
      <c r="BS7" s="24" t="s">
        <v>102</v>
      </c>
      <c r="BT7" s="24">
        <v>32.11</v>
      </c>
      <c r="BU7" s="24">
        <v>57.61</v>
      </c>
      <c r="BV7" s="24" t="s">
        <v>102</v>
      </c>
      <c r="BW7" s="24" t="s">
        <v>102</v>
      </c>
      <c r="BX7" s="24" t="s">
        <v>102</v>
      </c>
      <c r="BY7" s="24">
        <v>70.709999999999994</v>
      </c>
      <c r="BZ7" s="24">
        <v>66.63</v>
      </c>
      <c r="CA7" s="24">
        <v>72.92</v>
      </c>
      <c r="CB7" s="24" t="s">
        <v>102</v>
      </c>
      <c r="CC7" s="24" t="s">
        <v>102</v>
      </c>
      <c r="CD7" s="24" t="s">
        <v>102</v>
      </c>
      <c r="CE7" s="24">
        <v>581.80999999999995</v>
      </c>
      <c r="CF7" s="24">
        <v>325.10000000000002</v>
      </c>
      <c r="CG7" s="24" t="s">
        <v>102</v>
      </c>
      <c r="CH7" s="24" t="s">
        <v>102</v>
      </c>
      <c r="CI7" s="24" t="s">
        <v>102</v>
      </c>
      <c r="CJ7" s="24">
        <v>233.15</v>
      </c>
      <c r="CK7" s="24">
        <v>252.17</v>
      </c>
      <c r="CL7" s="24">
        <v>225.78</v>
      </c>
      <c r="CM7" s="24" t="s">
        <v>102</v>
      </c>
      <c r="CN7" s="24" t="s">
        <v>102</v>
      </c>
      <c r="CO7" s="24" t="s">
        <v>102</v>
      </c>
      <c r="CP7" s="24">
        <v>49.05</v>
      </c>
      <c r="CQ7" s="24">
        <v>49</v>
      </c>
      <c r="CR7" s="24" t="s">
        <v>102</v>
      </c>
      <c r="CS7" s="24" t="s">
        <v>102</v>
      </c>
      <c r="CT7" s="24" t="s">
        <v>102</v>
      </c>
      <c r="CU7" s="24">
        <v>42.09</v>
      </c>
      <c r="CV7" s="24">
        <v>42.15</v>
      </c>
      <c r="CW7" s="24">
        <v>43.17</v>
      </c>
      <c r="CX7" s="24" t="s">
        <v>102</v>
      </c>
      <c r="CY7" s="24" t="s">
        <v>102</v>
      </c>
      <c r="CZ7" s="24" t="s">
        <v>102</v>
      </c>
      <c r="DA7" s="24">
        <v>80.77</v>
      </c>
      <c r="DB7" s="24">
        <v>84.12</v>
      </c>
      <c r="DC7" s="24" t="s">
        <v>102</v>
      </c>
      <c r="DD7" s="24" t="s">
        <v>102</v>
      </c>
      <c r="DE7" s="24" t="s">
        <v>102</v>
      </c>
      <c r="DF7" s="24">
        <v>84.73</v>
      </c>
      <c r="DG7" s="24">
        <v>84.21</v>
      </c>
      <c r="DH7" s="24">
        <v>86.31</v>
      </c>
      <c r="DI7" s="24" t="s">
        <v>102</v>
      </c>
      <c r="DJ7" s="24" t="s">
        <v>102</v>
      </c>
      <c r="DK7" s="24" t="s">
        <v>102</v>
      </c>
      <c r="DL7" s="24">
        <v>47.91</v>
      </c>
      <c r="DM7" s="24">
        <v>49.91</v>
      </c>
      <c r="DN7" s="24" t="s">
        <v>102</v>
      </c>
      <c r="DO7" s="24" t="s">
        <v>102</v>
      </c>
      <c r="DP7" s="24" t="s">
        <v>102</v>
      </c>
      <c r="DQ7" s="24">
        <v>26.77</v>
      </c>
      <c r="DR7" s="24">
        <v>27.46</v>
      </c>
      <c r="DS7" s="24">
        <v>30.82</v>
      </c>
      <c r="DT7" s="24" t="s">
        <v>102</v>
      </c>
      <c r="DU7" s="24" t="s">
        <v>102</v>
      </c>
      <c r="DV7" s="24" t="s">
        <v>102</v>
      </c>
      <c r="DW7" s="24">
        <v>0</v>
      </c>
      <c r="DX7" s="24">
        <v>0</v>
      </c>
      <c r="DY7" s="24" t="s">
        <v>102</v>
      </c>
      <c r="DZ7" s="24" t="s">
        <v>102</v>
      </c>
      <c r="EA7" s="24" t="s">
        <v>102</v>
      </c>
      <c r="EB7" s="24">
        <v>7.0000000000000007E-2</v>
      </c>
      <c r="EC7" s="24">
        <v>0.02</v>
      </c>
      <c r="ED7" s="24">
        <v>0.06</v>
      </c>
      <c r="EE7" s="24" t="s">
        <v>102</v>
      </c>
      <c r="EF7" s="24" t="s">
        <v>102</v>
      </c>
      <c r="EG7" s="24" t="s">
        <v>102</v>
      </c>
      <c r="EH7" s="24">
        <v>0</v>
      </c>
      <c r="EI7" s="24">
        <v>0</v>
      </c>
      <c r="EJ7" s="24" t="s">
        <v>102</v>
      </c>
      <c r="EK7" s="24" t="s">
        <v>102</v>
      </c>
      <c r="EL7" s="24" t="s">
        <v>102</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岡本 康誠</cp:lastModifiedBy>
  <cp:lastPrinted>2026-01-29T00:54:35Z</cp:lastPrinted>
  <dcterms:created xsi:type="dcterms:W3CDTF">2025-12-23T06:13:22Z</dcterms:created>
  <dcterms:modified xsi:type="dcterms:W3CDTF">2026-02-03T08:24:03Z</dcterms:modified>
  <cp:category/>
</cp:coreProperties>
</file>