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zinfl01\智頭町役場\共通\共通フォルダ\（総務）公営企業関係\【依頼】経営比較分析表の分析等について\提出先\"/>
    </mc:Choice>
  </mc:AlternateContent>
  <xr:revisionPtr revIDLastSave="0" documentId="13_ncr:1_{1365B4AC-18A1-4A0F-92C9-888814837DB9}" xr6:coauthVersionLast="47" xr6:coauthVersionMax="47" xr10:uidLastSave="{00000000-0000-0000-0000-000000000000}"/>
  <workbookProtection workbookAlgorithmName="SHA-512" workbookHashValue="EGYJh9ZUf5GdoViGpYPSO0TNm7IQC5xFlNnUU4+ZS843hYBcjaLJ3ddmUd46H6115fnOz/vDLQ9+fIyFpwz+ZA==" workbookSaltValue="1BypkSdXgidCee6GjA0cM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H85" i="4"/>
  <c r="G85" i="4"/>
  <c r="E85" i="4"/>
  <c r="W10"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<sst xmlns="http://schemas.openxmlformats.org/spreadsheetml/2006/main" count="297" uniqueCount="115">
  <si>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</si>
  <si>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</si>
  <si>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</si>
  <si>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</si>
  <si>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</si>
  <si>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</si>
  <si>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</si>
  <si>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</si>
  <si>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</si>
  <si>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</si>
  <si>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</si>
  <si>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</si>
  <si>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</si>
  <si>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</si>
  <si>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</si>
  <si>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</si>
  <si>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</si>
  <si>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</si>
  <si>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</si>
  <si>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</si>
  <si>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</si>
  <si>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</si>
  <si>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</si>
  <si>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</si>
  <si>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</si>
  <si>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</si>
  <si>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</si>
  <si>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</si>
  <si>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</si>
  <si>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</si>
  <si>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</si>
  <si>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</si>
  <si>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</si>
  <si>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</si>
  <si>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</si>
  <si>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</si>
  <si>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</si>
  <si>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</si>
  <si>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</si>
  <si>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</si>
  <si>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</si>
  <si>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</si>
  <si>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</si>
  <si>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</si>
  <si>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</si>
  <si>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</si>
  <si>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</si>
  <si>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</si>
  <si>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</si>
  <si>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</si>
  <si>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</si>
  <si>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</si>
  <si>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</si>
  <si>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</si>
  <si>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</si>
  <si>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</si>
  <si>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</si>
  <si>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</si>
  <si>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</si>
  <si>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</si>
  <si>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</si>
  <si>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</si>
  <si>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</si>
  <si>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</si>
  <si>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</si>
  <si>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</si>
  <si>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</si>
  <si>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</si>
  <si>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</si>
  <si>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</si>
  <si>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</si>
  <si>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</si>
  <si>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</si>
  <si>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</si>
  <si>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</si>
  <si>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</si>
  <si>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</si>
  <si>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</si>
  <si>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</si>
  <si>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</si>
  <si>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</si>
  <si>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</si>
  <si>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</si>
  <si>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</si>
  <si>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</si>
  <si>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</si>
  <si>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</si>
  <si>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</si>
  <si>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</si>
  <si>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</si>
  <si>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</si>
  <si>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</si>
  <si>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</si>
  <si>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</si>
  <si>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</si>
  <si>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智頭町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</si>
  <si>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</si>
  <si>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</si>
  <si>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</si>
  <si>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</si>
  <si>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</si>
  <si>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</si>
  <si>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</si>
  <si>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</si>
  <si>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</si>
  <si>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</si>
  <si>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</si>
  <si>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</si>
  <si>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</si>
  <si>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</si>
  <si>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</si>
  <si>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</si>
  <si>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有形固定資産減価償却率については、類似団体と比べ老朽化が進んでいる状態である。
　老朽化は避けられない課題であり、財政を考慮しながら更新を計画していきたい。</t>
    <phoneticPr fontId="4"/>
  </si>
  <si>
    <t>　経常収支比率については100％を超えているが、収益のほとんどは一般会計繰入金によるもので、営業収益で賄われている比率は低くなる。
　流動比率については、今後も企債借入を行って事業運営を行っていく予定であるため、低下することが予想される。
　経費回収率については、今後も人口減少が見込まれ、下水道使用料による収入が減少する一方、物価高等による委託料･修繕料などの支出が増加することが見込まれるため、100％を超えることは難しい。
　施設利用率については、類似団体平均値より低い数値となっている。
　水洗化率については類似団体平均値よりも低い数値となっているため、引き続き水洗化率向上の取り組みが必要であると考えている。
　今後も、健全性・効率性を維持していきたい。</t>
    <rPh sb="281" eb="282">
      <t>ヒ</t>
    </rPh>
    <rPh sb="283" eb="284">
      <t>ツヅ</t>
    </rPh>
    <phoneticPr fontId="4"/>
  </si>
  <si>
    <t>　令和5年度から法適用に移行したことで、昨年までの分析内容と大きく変わった。
　その結果、類似団体と比較し全体的に平均より低い傾向となった。
　今後も老朽化の更新等を視野に入れ適切な施設の維持管理に努めていきたい。</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</si>
</sst>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779-442A-8B04-55A9217FFE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D779-442A-8B04-55A9217FFE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41.08</c:v>
                </c:pt>
                <c:pt idx="4">
                  <c:v>41.85</c:v>
                </c:pt>
              </c:numCache>
            </c:numRef>
          </c:val>
          <c:extLst>
            <c:ext xmlns:c16="http://schemas.microsoft.com/office/drawing/2014/chart" uri="{C3380CC4-5D6E-409C-BE32-E72D297353CC}">
              <c16:uniqueId val="{00000000-43E7-4A42-8D98-2ABDCB7911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43E7-4A42-8D98-2ABDCB7911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81.48</c:v>
                </c:pt>
                <c:pt idx="4">
                  <c:v>81.44</c:v>
                </c:pt>
              </c:numCache>
            </c:numRef>
          </c:val>
          <c:extLst>
            <c:ext xmlns:c16="http://schemas.microsoft.com/office/drawing/2014/chart" uri="{C3380CC4-5D6E-409C-BE32-E72D297353CC}">
              <c16:uniqueId val="{00000000-D114-488D-B069-FFF007A479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D114-488D-B069-FFF007A479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102.54</c:v>
                </c:pt>
                <c:pt idx="4">
                  <c:v>101.4</c:v>
                </c:pt>
              </c:numCache>
            </c:numRef>
          </c:val>
          <c:extLst>
            <c:ext xmlns:c16="http://schemas.microsoft.com/office/drawing/2014/chart" uri="{C3380CC4-5D6E-409C-BE32-E72D297353CC}">
              <c16:uniqueId val="{00000000-AF88-45A6-88C8-F9A7D11648E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AF88-45A6-88C8-F9A7D11648E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53.32</c:v>
                </c:pt>
                <c:pt idx="4">
                  <c:v>54.97</c:v>
                </c:pt>
              </c:numCache>
            </c:numRef>
          </c:val>
          <c:extLst>
            <c:ext xmlns:c16="http://schemas.microsoft.com/office/drawing/2014/chart" uri="{C3380CC4-5D6E-409C-BE32-E72D297353CC}">
              <c16:uniqueId val="{00000000-556E-44D5-833C-02E5A11BAF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556E-44D5-833C-02E5A11BAF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231-428D-8A83-1DE38E8BB2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7231-428D-8A83-1DE38E8BB2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AE4-4783-956E-292F666CAD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DAE4-4783-956E-292F666CAD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19.25</c:v>
                </c:pt>
                <c:pt idx="4">
                  <c:v>7.36</c:v>
                </c:pt>
              </c:numCache>
            </c:numRef>
          </c:val>
          <c:extLst>
            <c:ext xmlns:c16="http://schemas.microsoft.com/office/drawing/2014/chart" uri="{C3380CC4-5D6E-409C-BE32-E72D297353CC}">
              <c16:uniqueId val="{00000000-7185-493A-A7F8-0F3A61BD89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7185-493A-A7F8-0F3A61BD89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1148.08</c:v>
                </c:pt>
                <c:pt idx="4">
                  <c:v>240.37</c:v>
                </c:pt>
              </c:numCache>
            </c:numRef>
          </c:val>
          <c:extLst>
            <c:ext xmlns:c16="http://schemas.microsoft.com/office/drawing/2014/chart" uri="{C3380CC4-5D6E-409C-BE32-E72D297353CC}">
              <c16:uniqueId val="{00000000-E3BA-4C0A-91ED-089C2A4E63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E3BA-4C0A-91ED-089C2A4E63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44.86</c:v>
                </c:pt>
                <c:pt idx="4">
                  <c:v>45.89</c:v>
                </c:pt>
              </c:numCache>
            </c:numRef>
          </c:val>
          <c:extLst>
            <c:ext xmlns:c16="http://schemas.microsoft.com/office/drawing/2014/chart" uri="{C3380CC4-5D6E-409C-BE32-E72D297353CC}">
              <c16:uniqueId val="{00000000-BC22-499A-AFD5-DA59DBD8A3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BC22-499A-AFD5-DA59DBD8A3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356.65</c:v>
                </c:pt>
                <c:pt idx="4">
                  <c:v>338.43</c:v>
                </c:pt>
              </c:numCache>
            </c:numRef>
          </c:val>
          <c:extLst>
            <c:ext xmlns:c16="http://schemas.microsoft.com/office/drawing/2014/chart" uri="{C3380CC4-5D6E-409C-BE32-E72D297353CC}">
              <c16:uniqueId val="{00000000-FAE6-4709-97D1-879D2B104F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FAE6-4709-97D1-879D2B104F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智頭町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6129</v>
      </c>
      <c r="AM8" s="36"/>
      <c r="AN8" s="36"/>
      <c r="AO8" s="36"/>
      <c r="AP8" s="36"/>
      <c r="AQ8" s="36"/>
      <c r="AR8" s="36"/>
      <c r="AS8" s="36"/>
      <c r="AT8" s="37">
        <f>データ!T6</f>
        <v>224.7</v>
      </c>
      <c r="AU8" s="37"/>
      <c r="AV8" s="37"/>
      <c r="AW8" s="37"/>
      <c r="AX8" s="37"/>
      <c r="AY8" s="37"/>
      <c r="AZ8" s="37"/>
      <c r="BA8" s="37"/>
      <c r="BB8" s="37">
        <f>データ!U6</f>
        <v>27.28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63.91</v>
      </c>
      <c r="J10" s="37"/>
      <c r="K10" s="37"/>
      <c r="L10" s="37"/>
      <c r="M10" s="37"/>
      <c r="N10" s="37"/>
      <c r="O10" s="37"/>
      <c r="P10" s="37">
        <f>データ!P6</f>
        <v>44.08</v>
      </c>
      <c r="Q10" s="37"/>
      <c r="R10" s="37"/>
      <c r="S10" s="37"/>
      <c r="T10" s="37"/>
      <c r="U10" s="37"/>
      <c r="V10" s="37"/>
      <c r="W10" s="37">
        <f>データ!Q6</f>
        <v>100</v>
      </c>
      <c r="X10" s="37"/>
      <c r="Y10" s="37"/>
      <c r="Z10" s="37"/>
      <c r="AA10" s="37"/>
      <c r="AB10" s="37"/>
      <c r="AC10" s="37"/>
      <c r="AD10" s="36">
        <f>データ!R6</f>
        <v>4400</v>
      </c>
      <c r="AE10" s="36"/>
      <c r="AF10" s="36"/>
      <c r="AG10" s="36"/>
      <c r="AH10" s="36"/>
      <c r="AI10" s="36"/>
      <c r="AJ10" s="36"/>
      <c r="AK10" s="2"/>
      <c r="AL10" s="36">
        <f>データ!V6</f>
        <v>2667</v>
      </c>
      <c r="AM10" s="36"/>
      <c r="AN10" s="36"/>
      <c r="AO10" s="36"/>
      <c r="AP10" s="36"/>
      <c r="AQ10" s="36"/>
      <c r="AR10" s="36"/>
      <c r="AS10" s="36"/>
      <c r="AT10" s="37">
        <f>データ!W6</f>
        <v>5.2</v>
      </c>
      <c r="AU10" s="37"/>
      <c r="AV10" s="37"/>
      <c r="AW10" s="37"/>
      <c r="AX10" s="37"/>
      <c r="AY10" s="37"/>
      <c r="AZ10" s="37"/>
      <c r="BA10" s="37"/>
      <c r="BB10" s="37">
        <f>データ!X6</f>
        <v>512.88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14jN6U3EsE8Xq6fqSqjUFcaHJL2mFQWjlr5PspgkaHZyzqsXA1ZsOlN8X6KMlsQ23zDUOJEK9ex5era0IOx/w==" saltValue="etdW2XGNqKa0DJu1dgYP7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313289</v>
      </c>
      <c r="D6" s="19">
        <f t="shared" si="3"/>
        <v>46</v>
      </c>
      <c r="E6" s="19">
        <f t="shared" si="3"/>
        <v>17</v>
      </c>
      <c r="F6" s="19">
        <f t="shared" si="3"/>
        <v>5</v>
      </c>
      <c r="G6" s="19">
        <f t="shared" si="3"/>
        <v>0</v>
      </c>
      <c r="H6" s="19" t="str">
        <f t="shared" si="3"/>
        <v>鳥取県　智頭町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63.91</v>
      </c>
      <c r="P6" s="20">
        <f t="shared" si="3"/>
        <v>44.08</v>
      </c>
      <c r="Q6" s="20">
        <f t="shared" si="3"/>
        <v>100</v>
      </c>
      <c r="R6" s="20">
        <f t="shared" si="3"/>
        <v>4400</v>
      </c>
      <c r="S6" s="20">
        <f t="shared" si="3"/>
        <v>6129</v>
      </c>
      <c r="T6" s="20">
        <f t="shared" si="3"/>
        <v>224.7</v>
      </c>
      <c r="U6" s="20">
        <f t="shared" si="3"/>
        <v>27.28</v>
      </c>
      <c r="V6" s="20">
        <f t="shared" si="3"/>
        <v>2667</v>
      </c>
      <c r="W6" s="20">
        <f t="shared" si="3"/>
        <v>5.2</v>
      </c>
      <c r="X6" s="20">
        <f t="shared" si="3"/>
        <v>512.88</v>
      </c>
      <c r="Y6" s="21" t="str">
        <f>IF(Y7="",NA(),Y7)</f>
        <v>-</v>
      </c>
      <c r="Z6" s="21" t="str">
        <f t="shared" ref="Z6:AH6" si="4">IF(Z7="",NA(),Z7)</f>
        <v>-</v>
      </c>
      <c r="AA6" s="21" t="str">
        <f t="shared" si="4"/>
        <v>-</v>
      </c>
      <c r="AB6" s="21">
        <f t="shared" si="4"/>
        <v>102.54</v>
      </c>
      <c r="AC6" s="21">
        <f t="shared" si="4"/>
        <v>101.4</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19.25</v>
      </c>
      <c r="AY6" s="21">
        <f t="shared" si="6"/>
        <v>7.36</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1148.08</v>
      </c>
      <c r="BJ6" s="21">
        <f t="shared" si="7"/>
        <v>240.37</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44.86</v>
      </c>
      <c r="BU6" s="21">
        <f t="shared" si="8"/>
        <v>45.89</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356.65</v>
      </c>
      <c r="CF6" s="21">
        <f t="shared" si="9"/>
        <v>338.43</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41.08</v>
      </c>
      <c r="CQ6" s="21">
        <f t="shared" si="10"/>
        <v>41.85</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81.48</v>
      </c>
      <c r="DB6" s="21">
        <f t="shared" si="11"/>
        <v>81.44</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53.32</v>
      </c>
      <c r="DM6" s="21">
        <f t="shared" si="12"/>
        <v>54.97</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313289</v>
      </c>
      <c r="D7" s="23">
        <v>46</v>
      </c>
      <c r="E7" s="23">
        <v>17</v>
      </c>
      <c r="F7" s="23">
        <v>5</v>
      </c>
      <c r="G7" s="23">
        <v>0</v>
      </c>
      <c r="H7" s="23" t="s">
        <v>95</v>
      </c>
      <c r="I7" s="23" t="s">
        <v>96</v>
      </c>
      <c r="J7" s="23" t="s">
        <v>97</v>
      </c>
      <c r="K7" s="23" t="s">
        <v>98</v>
      </c>
      <c r="L7" s="23" t="s">
        <v>99</v>
      </c>
      <c r="M7" s="23" t="s">
        <v>100</v>
      </c>
      <c r="N7" s="24" t="s">
        <v>101</v>
      </c>
      <c r="O7" s="24">
        <v>63.91</v>
      </c>
      <c r="P7" s="24">
        <v>44.08</v>
      </c>
      <c r="Q7" s="24">
        <v>100</v>
      </c>
      <c r="R7" s="24">
        <v>4400</v>
      </c>
      <c r="S7" s="24">
        <v>6129</v>
      </c>
      <c r="T7" s="24">
        <v>224.7</v>
      </c>
      <c r="U7" s="24">
        <v>27.28</v>
      </c>
      <c r="V7" s="24">
        <v>2667</v>
      </c>
      <c r="W7" s="24">
        <v>5.2</v>
      </c>
      <c r="X7" s="24">
        <v>512.88</v>
      </c>
      <c r="Y7" s="24" t="s">
        <v>101</v>
      </c>
      <c r="Z7" s="24" t="s">
        <v>101</v>
      </c>
      <c r="AA7" s="24" t="s">
        <v>101</v>
      </c>
      <c r="AB7" s="24">
        <v>102.54</v>
      </c>
      <c r="AC7" s="24">
        <v>101.4</v>
      </c>
      <c r="AD7" s="24" t="s">
        <v>101</v>
      </c>
      <c r="AE7" s="24" t="s">
        <v>101</v>
      </c>
      <c r="AF7" s="24" t="s">
        <v>101</v>
      </c>
      <c r="AG7" s="24">
        <v>106.35</v>
      </c>
      <c r="AH7" s="24">
        <v>106.62</v>
      </c>
      <c r="AI7" s="24">
        <v>104.3</v>
      </c>
      <c r="AJ7" s="24" t="s">
        <v>101</v>
      </c>
      <c r="AK7" s="24" t="s">
        <v>101</v>
      </c>
      <c r="AL7" s="24" t="s">
        <v>101</v>
      </c>
      <c r="AM7" s="24">
        <v>0</v>
      </c>
      <c r="AN7" s="24">
        <v>0</v>
      </c>
      <c r="AO7" s="24" t="s">
        <v>101</v>
      </c>
      <c r="AP7" s="24" t="s">
        <v>101</v>
      </c>
      <c r="AQ7" s="24" t="s">
        <v>101</v>
      </c>
      <c r="AR7" s="24">
        <v>129.88999999999999</v>
      </c>
      <c r="AS7" s="24">
        <v>107.99</v>
      </c>
      <c r="AT7" s="24">
        <v>102.74</v>
      </c>
      <c r="AU7" s="24" t="s">
        <v>101</v>
      </c>
      <c r="AV7" s="24" t="s">
        <v>101</v>
      </c>
      <c r="AW7" s="24" t="s">
        <v>101</v>
      </c>
      <c r="AX7" s="24">
        <v>19.25</v>
      </c>
      <c r="AY7" s="24">
        <v>7.36</v>
      </c>
      <c r="AZ7" s="24" t="s">
        <v>101</v>
      </c>
      <c r="BA7" s="24" t="s">
        <v>101</v>
      </c>
      <c r="BB7" s="24" t="s">
        <v>101</v>
      </c>
      <c r="BC7" s="24">
        <v>44.04</v>
      </c>
      <c r="BD7" s="24">
        <v>58.25</v>
      </c>
      <c r="BE7" s="24">
        <v>47.19</v>
      </c>
      <c r="BF7" s="24" t="s">
        <v>101</v>
      </c>
      <c r="BG7" s="24" t="s">
        <v>101</v>
      </c>
      <c r="BH7" s="24" t="s">
        <v>101</v>
      </c>
      <c r="BI7" s="24">
        <v>1148.08</v>
      </c>
      <c r="BJ7" s="24">
        <v>240.37</v>
      </c>
      <c r="BK7" s="24" t="s">
        <v>101</v>
      </c>
      <c r="BL7" s="24" t="s">
        <v>101</v>
      </c>
      <c r="BM7" s="24" t="s">
        <v>101</v>
      </c>
      <c r="BN7" s="24">
        <v>839.21</v>
      </c>
      <c r="BO7" s="24">
        <v>791.46</v>
      </c>
      <c r="BP7" s="24">
        <v>798.1</v>
      </c>
      <c r="BQ7" s="24" t="s">
        <v>101</v>
      </c>
      <c r="BR7" s="24" t="s">
        <v>101</v>
      </c>
      <c r="BS7" s="24" t="s">
        <v>101</v>
      </c>
      <c r="BT7" s="24">
        <v>44.86</v>
      </c>
      <c r="BU7" s="24">
        <v>45.89</v>
      </c>
      <c r="BV7" s="24" t="s">
        <v>101</v>
      </c>
      <c r="BW7" s="24" t="s">
        <v>101</v>
      </c>
      <c r="BX7" s="24" t="s">
        <v>101</v>
      </c>
      <c r="BY7" s="24">
        <v>52.05</v>
      </c>
      <c r="BZ7" s="24">
        <v>47.96</v>
      </c>
      <c r="CA7" s="24">
        <v>54.51</v>
      </c>
      <c r="CB7" s="24" t="s">
        <v>101</v>
      </c>
      <c r="CC7" s="24" t="s">
        <v>101</v>
      </c>
      <c r="CD7" s="24" t="s">
        <v>101</v>
      </c>
      <c r="CE7" s="24">
        <v>356.65</v>
      </c>
      <c r="CF7" s="24">
        <v>338.43</v>
      </c>
      <c r="CG7" s="24" t="s">
        <v>101</v>
      </c>
      <c r="CH7" s="24" t="s">
        <v>101</v>
      </c>
      <c r="CI7" s="24" t="s">
        <v>101</v>
      </c>
      <c r="CJ7" s="24">
        <v>301.86</v>
      </c>
      <c r="CK7" s="24">
        <v>325.85000000000002</v>
      </c>
      <c r="CL7" s="24">
        <v>286.33</v>
      </c>
      <c r="CM7" s="24" t="s">
        <v>101</v>
      </c>
      <c r="CN7" s="24" t="s">
        <v>101</v>
      </c>
      <c r="CO7" s="24" t="s">
        <v>101</v>
      </c>
      <c r="CP7" s="24">
        <v>41.08</v>
      </c>
      <c r="CQ7" s="24">
        <v>41.85</v>
      </c>
      <c r="CR7" s="24" t="s">
        <v>101</v>
      </c>
      <c r="CS7" s="24" t="s">
        <v>101</v>
      </c>
      <c r="CT7" s="24" t="s">
        <v>101</v>
      </c>
      <c r="CU7" s="24">
        <v>46.25</v>
      </c>
      <c r="CV7" s="24">
        <v>45.32</v>
      </c>
      <c r="CW7" s="24">
        <v>49.92</v>
      </c>
      <c r="CX7" s="24" t="s">
        <v>101</v>
      </c>
      <c r="CY7" s="24" t="s">
        <v>101</v>
      </c>
      <c r="CZ7" s="24" t="s">
        <v>101</v>
      </c>
      <c r="DA7" s="24">
        <v>81.48</v>
      </c>
      <c r="DB7" s="24">
        <v>81.44</v>
      </c>
      <c r="DC7" s="24" t="s">
        <v>101</v>
      </c>
      <c r="DD7" s="24" t="s">
        <v>101</v>
      </c>
      <c r="DE7" s="24" t="s">
        <v>101</v>
      </c>
      <c r="DF7" s="24">
        <v>83.96</v>
      </c>
      <c r="DG7" s="24">
        <v>83.54</v>
      </c>
      <c r="DH7" s="24">
        <v>87.8</v>
      </c>
      <c r="DI7" s="24" t="s">
        <v>101</v>
      </c>
      <c r="DJ7" s="24" t="s">
        <v>101</v>
      </c>
      <c r="DK7" s="24" t="s">
        <v>101</v>
      </c>
      <c r="DL7" s="24">
        <v>53.32</v>
      </c>
      <c r="DM7" s="24">
        <v>54.97</v>
      </c>
      <c r="DN7" s="24" t="s">
        <v>101</v>
      </c>
      <c r="DO7" s="24" t="s">
        <v>101</v>
      </c>
      <c r="DP7" s="24" t="s">
        <v>101</v>
      </c>
      <c r="DQ7" s="24">
        <v>25.46</v>
      </c>
      <c r="DR7" s="24">
        <v>24.53</v>
      </c>
      <c r="DS7" s="24">
        <v>28.46</v>
      </c>
      <c r="DT7" s="24" t="s">
        <v>101</v>
      </c>
      <c r="DU7" s="24" t="s">
        <v>101</v>
      </c>
      <c r="DV7" s="24" t="s">
        <v>101</v>
      </c>
      <c r="DW7" s="24">
        <v>0</v>
      </c>
      <c r="DX7" s="24">
        <v>0</v>
      </c>
      <c r="DY7" s="24" t="s">
        <v>101</v>
      </c>
      <c r="DZ7" s="24" t="s">
        <v>101</v>
      </c>
      <c r="EA7" s="24" t="s">
        <v>101</v>
      </c>
      <c r="EB7" s="24">
        <v>0.19</v>
      </c>
      <c r="EC7" s="24">
        <v>0</v>
      </c>
      <c r="ED7" s="24">
        <v>0.03</v>
      </c>
      <c r="EE7" s="24" t="s">
        <v>101</v>
      </c>
      <c r="EF7" s="24" t="s">
        <v>101</v>
      </c>
      <c r="EG7" s="24" t="s">
        <v>101</v>
      </c>
      <c r="EH7" s="24">
        <v>0</v>
      </c>
      <c r="EI7" s="24">
        <v>0</v>
      </c>
      <c r="EJ7" s="24" t="s">
        <v>101</v>
      </c>
      <c r="EK7" s="24" t="s">
        <v>101</v>
      </c>
      <c r="EL7" s="24" t="s">
        <v>101</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岡本 康誠</cp:lastModifiedBy>
  <cp:lastPrinted>2026-01-29T00:59:49Z</cp:lastPrinted>
  <dcterms:created xsi:type="dcterms:W3CDTF">2025-12-23T06:22:09Z</dcterms:created>
  <dcterms:modified xsi:type="dcterms:W3CDTF">2026-02-03T08:28:10Z</dcterms:modified>
  <cp:category/>
</cp:coreProperties>
</file>