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職員共有FS\建設水道課\上下水道室\23 ○決算統計\08 経営比較分析表（平成26年度～）\R07\【経営比較分析表】2024_313645_46_010\【経営比較分析表】2024_313645_46_010\"/>
    </mc:Choice>
  </mc:AlternateContent>
  <xr:revisionPtr revIDLastSave="0" documentId="13_ncr:1_{6C892833-0C3C-4DCD-A34F-43F9940062E6}" xr6:coauthVersionLast="47" xr6:coauthVersionMax="47" xr10:uidLastSave="{00000000-0000-0000-0000-000000000000}"/>
  <workbookProtection workbookAlgorithmName="SHA-512" workbookHashValue="WOKUWu4RfTPJnWHfIZbvUPwFoNJ/9c7LCqquUKLD6HzTioFfYtxyX0LXN3ekk4/Mrcy/LUbYA0zGm7BkVeAMAw==" workbookSaltValue="7UCeMwcw+9cQAHC2zAtJlg=="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R6" i="5"/>
  <c r="Q6" i="5"/>
  <c r="W10" i="4" s="1"/>
  <c r="P6" i="5"/>
  <c r="P10" i="4" s="1"/>
  <c r="O6" i="5"/>
  <c r="N6" i="5"/>
  <c r="B10" i="4" s="1"/>
  <c r="M6" i="5"/>
  <c r="AD8" i="4" s="1"/>
  <c r="L6" i="5"/>
  <c r="W8" i="4" s="1"/>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F85" i="4"/>
  <c r="BB10" i="4"/>
  <c r="I10" i="4"/>
  <c r="AT8" i="4"/>
  <c r="AL8" i="4"/>
  <c r="P8" i="4"/>
  <c r="I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<sst xmlns="http://schemas.openxmlformats.org/spreadsheetml/2006/main" count="228" uniqueCount="114">
  <si>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</si>
  <si>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</si>
  <si>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</si>
  <si>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</si>
  <si>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</si>
  <si>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</si>
  <si>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</si>
  <si>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</si>
  <si>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</si>
  <si>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</si>
  <si>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</si>
  <si>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</si>
  <si>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</si>
  <si>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</si>
  <si>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</si>
  <si>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</si>
  <si>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</si>
  <si>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</si>
  <si>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</si>
  <si>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</si>
  <si>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</si>
  <si>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</si>
  <si>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</si>
  <si>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</si>
  <si>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</si>
  <si>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</si>
  <si>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</si>
  <si>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</si>
  <si>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</si>
  <si>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</si>
  <si>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</si>
  <si>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</si>
  <si>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</si>
  <si>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</si>
  <si>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</si>
  <si>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</si>
  <si>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</si>
  <si>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</si>
  <si>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</si>
  <si>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</si>
  <si>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</si>
  <si>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</si>
  <si>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</si>
  <si>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</si>
  <si>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</si>
  <si>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</si>
  <si>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</si>
  <si>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</si>
  <si>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</si>
  <si>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</si>
  <si>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</si>
  <si>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</si>
  <si>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</si>
  <si>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</si>
  <si>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</si>
  <si>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</si>
  <si>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</si>
  <si>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</si>
  <si>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</si>
  <si>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</si>
  <si>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</si>
  <si>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</si>
  <si>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</si>
  <si>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</si>
  <si>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</si>
  <si>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</si>
  <si>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</si>
  <si>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</si>
  <si>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</si>
  <si>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</si>
  <si>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</si>
  <si>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</si>
  <si>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</si>
  <si>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</si>
  <si>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</si>
  <si>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</si>
  <si>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</si>
  <si>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</si>
  <si>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</si>
  <si>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</si>
  <si>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</si>
  <si>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</si>
  <si>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</si>
  <si>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</si>
  <si>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</si>
  <si>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</si>
  <si>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</si>
  <si>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</si>
  <si>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</si>
  <si>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</si>
  <si>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</si>
  <si>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</si>
  <si>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</si>
  <si>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三朝町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</si>
  <si>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</si>
  <si>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</si>
  <si>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</si>
  <si>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</si>
  <si>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</si>
  <si>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</si>
  <si>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</si>
  <si>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</si>
  <si>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</si>
  <si>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</si>
  <si>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</si>
  <si>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</si>
  <si>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</si>
  <si>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</si>
  <si>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</si>
  <si>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</si>
  <si>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</si>
  <si>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経営環境が厳しさを増す中で、長期的かつ安定した経営基盤を確立することが必要となっている。
①人口が減少傾向にある中、安定した料金収入を確保するため、未納対策の強化に加え年次的な料金改定を継続する。
②安心で安定した水道水を供給するため、基本計画等に基づき施設更新を進めるほか、適切な維持管理による施設修繕費の削減にも努める。
③簿記会計の導入による貸借対照表や損益計算書のほか資産台帳などを用い、健全な会計運営と適切な施設管理に努めていく。</t>
    <phoneticPr fontId="4"/>
  </si>
  <si>
    <t>【経営概要】
　令和５年度より簡易水道事業の地方公営企業法適用に伴い、水道事業と会計統合を行ったため、指標の数値が令和４年度以前から大きく変動している。
　経営状況では、料金改定の実施により給水収益が増となり、複数の指標の数値が改善した。①経常収支比率が令和５年度を上回ったほか、会計統合により一時的に悪化していた⑤料金回収率についても回復基調となった。
　このほか、⑥給水原価については令和５年度から減となり、③流動比率は100％以上であったものの令和５年度を下回った。
【料金改定】
　令和６年度には第２期改定（超過料金増）を実施し、超過料金は事業所等大口利用者に影響が大きいため、一定水量以上には緩和措置を設けるなど、利用者に配慮した料金体系を設定し経営状況の改善に繋げていくこととした。令和８年度には第３期改定として基本料金の改定を行う予定としている。
【総括】
　令和６年度は第２期料金改定により給水収益が改善したものの、町内人口は減少に歯止めがかからない状況となっており、使用水量の減少傾向が続くことが見込まれる。今後も施設の適正管理に加え、経費の見直しなど経営状況の改善に努めていく必要がある。</t>
    <rPh sb="45" eb="46">
      <t>オコナ</t>
    </rPh>
    <rPh sb="51" eb="53">
      <t>シヒョウ</t>
    </rPh>
    <rPh sb="54" eb="56">
      <t>スウチ</t>
    </rPh>
    <rPh sb="57" eb="59">
      <t>レイワ</t>
    </rPh>
    <rPh sb="62" eb="64">
      <t>イゼン</t>
    </rPh>
    <rPh sb="85" eb="89">
      <t>リョウキンカイテイ</t>
    </rPh>
    <rPh sb="90" eb="92">
      <t>ジッシ</t>
    </rPh>
    <rPh sb="100" eb="101">
      <t>ゾウ</t>
    </rPh>
    <rPh sb="105" eb="107">
      <t>フクスウ</t>
    </rPh>
    <rPh sb="108" eb="110">
      <t>シヒョウ</t>
    </rPh>
    <rPh sb="111" eb="113">
      <t>スウチ</t>
    </rPh>
    <rPh sb="114" eb="116">
      <t>カイゼン</t>
    </rPh>
    <rPh sb="137" eb="139">
      <t>レイワ</t>
    </rPh>
    <rPh sb="140" eb="142">
      <t>ネンド</t>
    </rPh>
    <rPh sb="143" eb="145">
      <t>ウワマワ</t>
    </rPh>
    <rPh sb="157" eb="160">
      <t>イチジテキ</t>
    </rPh>
    <rPh sb="161" eb="163">
      <t>アッカ</t>
    </rPh>
    <rPh sb="191" eb="193">
      <t>ネンド</t>
    </rPh>
    <rPh sb="204" eb="206">
      <t>レイワ</t>
    </rPh>
    <rPh sb="207" eb="209">
      <t>ネンド</t>
    </rPh>
    <rPh sb="211" eb="212">
      <t>ゲン</t>
    </rPh>
    <rPh sb="217" eb="219">
      <t>カイフク</t>
    </rPh>
    <rPh sb="347" eb="349">
      <t>レイワ</t>
    </rPh>
    <rPh sb="350" eb="352">
      <t>ネンド</t>
    </rPh>
    <rPh sb="362" eb="366">
      <t>キホンリョウキン</t>
    </rPh>
    <rPh sb="367" eb="369">
      <t>カイテイ</t>
    </rPh>
    <rPh sb="370" eb="371">
      <t>オコナ</t>
    </rPh>
    <rPh sb="372" eb="374">
      <t>ヨテイ</t>
    </rPh>
    <rPh sb="387" eb="389">
      <t>レイワ</t>
    </rPh>
    <rPh sb="390" eb="392">
      <t>ネンド</t>
    </rPh>
    <rPh sb="396" eb="400">
      <t>リョウキン</t>
    </rPh>
    <rPh sb="403" eb="407">
      <t>キュウスイシュウエキ</t>
    </rPh>
    <rPh sb="408" eb="410">
      <t>カイゼン</t>
    </rPh>
    <rPh sb="416" eb="417">
      <t>マチ</t>
    </rPh>
    <rPh sb="417" eb="418">
      <t>ナイ</t>
    </rPh>
    <rPh sb="424" eb="426">
      <t>ハド</t>
    </rPh>
    <rPh sb="433" eb="435">
      <t>ジョウキョウ</t>
    </rPh>
    <rPh sb="452" eb="453">
      <t>ツヅ</t>
    </rPh>
    <rPh sb="457" eb="459">
      <t>ミコ</t>
    </rPh>
    <phoneticPr fontId="4"/>
  </si>
  <si>
    <t>　①有形固定資産減価償却率は平均値を上回っているほか、③管路更新率は平均値を下回っており、老朽化した施設・管路の更新が課題となっている。
　水道では令和４年度に策定した施設整備計画を基に、計画的な整備を進めている。令和６年度には配水池と管路の更新設計を行い、令和７年度に管路更新工事に着手した。簡易水道では主に老朽化した給水管の布設替えを順次進めることとしている。また近年では耐震化の取り組みが急務となっているため、災害に強い施設更新を進める必要がある。</t>
    <rPh sb="2" eb="8">
      <t>ユウケイ</t>
    </rPh>
    <rPh sb="8" eb="13">
      <t>ゲンカ</t>
    </rPh>
    <rPh sb="14" eb="17">
      <t>ヘイキンチ</t>
    </rPh>
    <rPh sb="18" eb="20">
      <t>ウワマワ</t>
    </rPh>
    <rPh sb="28" eb="30">
      <t>カンロ</t>
    </rPh>
    <rPh sb="30" eb="32">
      <t>コウシン</t>
    </rPh>
    <rPh sb="32" eb="33">
      <t>リツ</t>
    </rPh>
    <rPh sb="34" eb="37">
      <t>ヘイキンチ</t>
    </rPh>
    <rPh sb="56" eb="58">
      <t>コウシン</t>
    </rPh>
    <rPh sb="59" eb="61">
      <t>カダイ</t>
    </rPh>
    <rPh sb="94" eb="97">
      <t>ケイカクテキ</t>
    </rPh>
    <rPh sb="98" eb="100">
      <t>セイビ</t>
    </rPh>
    <rPh sb="101" eb="102">
      <t>スス</t>
    </rPh>
    <rPh sb="126" eb="127">
      <t>オコナ</t>
    </rPh>
    <rPh sb="129" eb="131">
      <t>レイワ</t>
    </rPh>
    <rPh sb="132" eb="134">
      <t>ネンド</t>
    </rPh>
    <rPh sb="137" eb="139">
      <t>コウシン</t>
    </rPh>
    <rPh sb="139" eb="141">
      <t>コウジ</t>
    </rPh>
    <rPh sb="142" eb="144">
      <t>チャクシュ</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</si>
</sst>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0.77</c:v>
                </c:pt>
                <c:pt idx="2" formatCode="#,##0.00;&quot;△&quot;#,##0.00">
                  <c:v>0</c:v>
                </c:pt>
                <c:pt idx="3">
                  <c:v>0.42</c:v>
                </c:pt>
                <c:pt idx="4">
                  <c:v>0.42</c:v>
                </c:pt>
              </c:numCache>
            </c:numRef>
          </c:val>
          <c:extLst>
            <c:ext xmlns:c16="http://schemas.microsoft.com/office/drawing/2014/chart" uri="{C3380CC4-5D6E-409C-BE32-E72D297353CC}">
              <c16:uniqueId val="{00000000-AFA6-4B89-9D40-C5CBA7E3F58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0.38</c:v>
                </c:pt>
                <c:pt idx="1">
                  <c:v>0.51</c:v>
                </c:pt>
                <c:pt idx="2">
                  <c:v>0.35</c:v>
                </c:pt>
                <c:pt idx="3">
                  <c:v>0.56000000000000005</c:v>
                </c:pt>
                <c:pt idx="4">
                  <c:v>0.54</c:v>
                </c:pt>
              </c:numCache>
            </c:numRef>
          </c:val>
          <c:smooth val="0"/>
          <c:extLst>
            <c:ext xmlns:c16="http://schemas.microsoft.com/office/drawing/2014/chart" uri="{C3380CC4-5D6E-409C-BE32-E72D297353CC}">
              <c16:uniqueId val="{00000001-AFA6-4B89-9D40-C5CBA7E3F58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32.21</c:v>
                </c:pt>
                <c:pt idx="1">
                  <c:v>32.81</c:v>
                </c:pt>
                <c:pt idx="2">
                  <c:v>31.66</c:v>
                </c:pt>
                <c:pt idx="3">
                  <c:v>32.270000000000003</c:v>
                </c:pt>
                <c:pt idx="4">
                  <c:v>32.42</c:v>
                </c:pt>
              </c:numCache>
            </c:numRef>
          </c:val>
          <c:extLst>
            <c:ext xmlns:c16="http://schemas.microsoft.com/office/drawing/2014/chart" uri="{C3380CC4-5D6E-409C-BE32-E72D297353CC}">
              <c16:uniqueId val="{00000000-F0D3-4D17-B866-ABFD61845EF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39.94</c:v>
                </c:pt>
                <c:pt idx="1">
                  <c:v>40.19</c:v>
                </c:pt>
                <c:pt idx="2">
                  <c:v>41.14</c:v>
                </c:pt>
                <c:pt idx="3">
                  <c:v>49.76</c:v>
                </c:pt>
                <c:pt idx="4">
                  <c:v>49.74</c:v>
                </c:pt>
              </c:numCache>
            </c:numRef>
          </c:val>
          <c:smooth val="0"/>
          <c:extLst>
            <c:ext xmlns:c16="http://schemas.microsoft.com/office/drawing/2014/chart" uri="{C3380CC4-5D6E-409C-BE32-E72D297353CC}">
              <c16:uniqueId val="{00000001-F0D3-4D17-B866-ABFD61845EF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78.98</c:v>
                </c:pt>
                <c:pt idx="1">
                  <c:v>79.41</c:v>
                </c:pt>
                <c:pt idx="2">
                  <c:v>83.87</c:v>
                </c:pt>
                <c:pt idx="3">
                  <c:v>87.45</c:v>
                </c:pt>
                <c:pt idx="4">
                  <c:v>86.66</c:v>
                </c:pt>
              </c:numCache>
            </c:numRef>
          </c:val>
          <c:extLst>
            <c:ext xmlns:c16="http://schemas.microsoft.com/office/drawing/2014/chart" uri="{C3380CC4-5D6E-409C-BE32-E72D297353CC}">
              <c16:uniqueId val="{00000000-E4E8-45D7-A569-DDBE8741230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69.41</c:v>
                </c:pt>
                <c:pt idx="1">
                  <c:v>71.52</c:v>
                </c:pt>
                <c:pt idx="2">
                  <c:v>70.42</c:v>
                </c:pt>
                <c:pt idx="3">
                  <c:v>76.64</c:v>
                </c:pt>
                <c:pt idx="4">
                  <c:v>75.37</c:v>
                </c:pt>
              </c:numCache>
            </c:numRef>
          </c:val>
          <c:smooth val="0"/>
          <c:extLst>
            <c:ext xmlns:c16="http://schemas.microsoft.com/office/drawing/2014/chart" uri="{C3380CC4-5D6E-409C-BE32-E72D297353CC}">
              <c16:uniqueId val="{00000001-E4E8-45D7-A569-DDBE8741230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96.96</c:v>
                </c:pt>
                <c:pt idx="1">
                  <c:v>100.5</c:v>
                </c:pt>
                <c:pt idx="2">
                  <c:v>93.44</c:v>
                </c:pt>
                <c:pt idx="3">
                  <c:v>101.14</c:v>
                </c:pt>
                <c:pt idx="4">
                  <c:v>115</c:v>
                </c:pt>
              </c:numCache>
            </c:numRef>
          </c:val>
          <c:extLst>
            <c:ext xmlns:c16="http://schemas.microsoft.com/office/drawing/2014/chart" uri="{C3380CC4-5D6E-409C-BE32-E72D297353CC}">
              <c16:uniqueId val="{00000000-5303-46DB-A2E1-9AE6003FC7D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114.22</c:v>
                </c:pt>
                <c:pt idx="1">
                  <c:v>108.19</c:v>
                </c:pt>
                <c:pt idx="2">
                  <c:v>106.93</c:v>
                </c:pt>
                <c:pt idx="3">
                  <c:v>106.46</c:v>
                </c:pt>
                <c:pt idx="4">
                  <c:v>103.41</c:v>
                </c:pt>
              </c:numCache>
            </c:numRef>
          </c:val>
          <c:smooth val="0"/>
          <c:extLst>
            <c:ext xmlns:c16="http://schemas.microsoft.com/office/drawing/2014/chart" uri="{C3380CC4-5D6E-409C-BE32-E72D297353CC}">
              <c16:uniqueId val="{00000001-5303-46DB-A2E1-9AE6003FC7D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57.13</c:v>
                </c:pt>
                <c:pt idx="1">
                  <c:v>58.76</c:v>
                </c:pt>
                <c:pt idx="2">
                  <c:v>60.86</c:v>
                </c:pt>
                <c:pt idx="3">
                  <c:v>62.72</c:v>
                </c:pt>
                <c:pt idx="4">
                  <c:v>64.42</c:v>
                </c:pt>
              </c:numCache>
            </c:numRef>
          </c:val>
          <c:extLst>
            <c:ext xmlns:c16="http://schemas.microsoft.com/office/drawing/2014/chart" uri="{C3380CC4-5D6E-409C-BE32-E72D297353CC}">
              <c16:uniqueId val="{00000000-4F5C-4CD1-8808-D5B40675636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53.25</c:v>
                </c:pt>
                <c:pt idx="1">
                  <c:v>53.4</c:v>
                </c:pt>
                <c:pt idx="2">
                  <c:v>52.14</c:v>
                </c:pt>
                <c:pt idx="3">
                  <c:v>51.38</c:v>
                </c:pt>
                <c:pt idx="4">
                  <c:v>52.3</c:v>
                </c:pt>
              </c:numCache>
            </c:numRef>
          </c:val>
          <c:smooth val="0"/>
          <c:extLst>
            <c:ext xmlns:c16="http://schemas.microsoft.com/office/drawing/2014/chart" uri="{C3380CC4-5D6E-409C-BE32-E72D297353CC}">
              <c16:uniqueId val="{00000001-4F5C-4CD1-8808-D5B40675636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0A-4EA2-839E-DF3BFEAA5ED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23.02</c:v>
                </c:pt>
                <c:pt idx="1">
                  <c:v>21.86</c:v>
                </c:pt>
                <c:pt idx="2">
                  <c:v>21.01</c:v>
                </c:pt>
                <c:pt idx="3">
                  <c:v>21.6</c:v>
                </c:pt>
                <c:pt idx="4">
                  <c:v>23.36</c:v>
                </c:pt>
              </c:numCache>
            </c:numRef>
          </c:val>
          <c:smooth val="0"/>
          <c:extLst>
            <c:ext xmlns:c16="http://schemas.microsoft.com/office/drawing/2014/chart" uri="{C3380CC4-5D6E-409C-BE32-E72D297353CC}">
              <c16:uniqueId val="{00000001-A70A-4EA2-839E-DF3BFEAA5ED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0F-4488-9343-B6A7FA844EA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22.71</c:v>
                </c:pt>
                <c:pt idx="1">
                  <c:v>6.17</c:v>
                </c:pt>
                <c:pt idx="2">
                  <c:v>20.41</c:v>
                </c:pt>
                <c:pt idx="3">
                  <c:v>27.85</c:v>
                </c:pt>
                <c:pt idx="4">
                  <c:v>28</c:v>
                </c:pt>
              </c:numCache>
            </c:numRef>
          </c:val>
          <c:smooth val="0"/>
          <c:extLst>
            <c:ext xmlns:c16="http://schemas.microsoft.com/office/drawing/2014/chart" uri="{C3380CC4-5D6E-409C-BE32-E72D297353CC}">
              <c16:uniqueId val="{00000001-690F-4488-9343-B6A7FA844EA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5827.59</c:v>
                </c:pt>
                <c:pt idx="1">
                  <c:v>3515.07</c:v>
                </c:pt>
                <c:pt idx="2">
                  <c:v>3752.97</c:v>
                </c:pt>
                <c:pt idx="3">
                  <c:v>1006.16</c:v>
                </c:pt>
                <c:pt idx="4">
                  <c:v>826.08</c:v>
                </c:pt>
              </c:numCache>
            </c:numRef>
          </c:val>
          <c:extLst>
            <c:ext xmlns:c16="http://schemas.microsoft.com/office/drawing/2014/chart" uri="{C3380CC4-5D6E-409C-BE32-E72D297353CC}">
              <c16:uniqueId val="{00000000-DF89-4696-8056-523E8BEBD9B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381.07</c:v>
                </c:pt>
                <c:pt idx="1">
                  <c:v>367.4</c:v>
                </c:pt>
                <c:pt idx="2">
                  <c:v>345.42</c:v>
                </c:pt>
                <c:pt idx="3">
                  <c:v>311.12</c:v>
                </c:pt>
                <c:pt idx="4">
                  <c:v>293.51</c:v>
                </c:pt>
              </c:numCache>
            </c:numRef>
          </c:val>
          <c:smooth val="0"/>
          <c:extLst>
            <c:ext xmlns:c16="http://schemas.microsoft.com/office/drawing/2014/chart" uri="{C3380CC4-5D6E-409C-BE32-E72D297353CC}">
              <c16:uniqueId val="{00000001-DF89-4696-8056-523E8BEBD9B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425.74</c:v>
                </c:pt>
                <c:pt idx="1">
                  <c:v>414.17</c:v>
                </c:pt>
                <c:pt idx="2">
                  <c:v>401.61</c:v>
                </c:pt>
                <c:pt idx="3">
                  <c:v>444.7</c:v>
                </c:pt>
                <c:pt idx="4">
                  <c:v>477.01</c:v>
                </c:pt>
              </c:numCache>
            </c:numRef>
          </c:val>
          <c:extLst>
            <c:ext xmlns:c16="http://schemas.microsoft.com/office/drawing/2014/chart" uri="{C3380CC4-5D6E-409C-BE32-E72D297353CC}">
              <c16:uniqueId val="{00000000-5DE4-48E6-B6C4-8F9FD7E34F3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556.47</c:v>
                </c:pt>
                <c:pt idx="1">
                  <c:v>564.99</c:v>
                </c:pt>
                <c:pt idx="2">
                  <c:v>631.39</c:v>
                </c:pt>
                <c:pt idx="3">
                  <c:v>515.14</c:v>
                </c:pt>
                <c:pt idx="4">
                  <c:v>498.34</c:v>
                </c:pt>
              </c:numCache>
            </c:numRef>
          </c:val>
          <c:smooth val="0"/>
          <c:extLst>
            <c:ext xmlns:c16="http://schemas.microsoft.com/office/drawing/2014/chart" uri="{C3380CC4-5D6E-409C-BE32-E72D297353CC}">
              <c16:uniqueId val="{00000001-5DE4-48E6-B6C4-8F9FD7E34F3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82.43</c:v>
                </c:pt>
                <c:pt idx="1">
                  <c:v>87.16</c:v>
                </c:pt>
                <c:pt idx="2">
                  <c:v>81.48</c:v>
                </c:pt>
                <c:pt idx="3">
                  <c:v>76.52</c:v>
                </c:pt>
                <c:pt idx="4">
                  <c:v>86.4</c:v>
                </c:pt>
              </c:numCache>
            </c:numRef>
          </c:val>
          <c:extLst>
            <c:ext xmlns:c16="http://schemas.microsoft.com/office/drawing/2014/chart" uri="{C3380CC4-5D6E-409C-BE32-E72D297353CC}">
              <c16:uniqueId val="{00000000-3A27-44C1-A48A-0D4FFEB6AFE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78.67</c:v>
                </c:pt>
                <c:pt idx="1">
                  <c:v>80.56</c:v>
                </c:pt>
                <c:pt idx="2">
                  <c:v>76.55</c:v>
                </c:pt>
                <c:pt idx="3">
                  <c:v>84.16</c:v>
                </c:pt>
                <c:pt idx="4">
                  <c:v>81.45</c:v>
                </c:pt>
              </c:numCache>
            </c:numRef>
          </c:val>
          <c:smooth val="0"/>
          <c:extLst>
            <c:ext xmlns:c16="http://schemas.microsoft.com/office/drawing/2014/chart" uri="{C3380CC4-5D6E-409C-BE32-E72D297353CC}">
              <c16:uniqueId val="{00000001-3A27-44C1-A48A-0D4FFEB6AFE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152.1</c:v>
                </c:pt>
                <c:pt idx="1">
                  <c:v>151.84</c:v>
                </c:pt>
                <c:pt idx="2">
                  <c:v>162.97</c:v>
                </c:pt>
                <c:pt idx="3">
                  <c:v>167.62</c:v>
                </c:pt>
                <c:pt idx="4">
                  <c:v>151.51</c:v>
                </c:pt>
              </c:numCache>
            </c:numRef>
          </c:val>
          <c:extLst>
            <c:ext xmlns:c16="http://schemas.microsoft.com/office/drawing/2014/chart" uri="{C3380CC4-5D6E-409C-BE32-E72D297353CC}">
              <c16:uniqueId val="{00000000-B666-4274-865E-131771B2386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257.95</c:v>
                </c:pt>
                <c:pt idx="1">
                  <c:v>260.87</c:v>
                </c:pt>
                <c:pt idx="2">
                  <c:v>269.25</c:v>
                </c:pt>
                <c:pt idx="3">
                  <c:v>230.21</c:v>
                </c:pt>
                <c:pt idx="4">
                  <c:v>240.31</c:v>
                </c:pt>
              </c:numCache>
            </c:numRef>
          </c:val>
          <c:smooth val="0"/>
          <c:extLst>
            <c:ext xmlns:c16="http://schemas.microsoft.com/office/drawing/2014/chart" uri="{C3380CC4-5D6E-409C-BE32-E72D297353CC}">
              <c16:uniqueId val="{00000001-B666-4274-865E-131771B2386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鳥取県　三朝町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58">
        <f>データ!$R$6</f>
        <v>5788</v>
      </c>
      <c r="AM8" s="58"/>
      <c r="AN8" s="58"/>
      <c r="AO8" s="58"/>
      <c r="AP8" s="58"/>
      <c r="AQ8" s="58"/>
      <c r="AR8" s="58"/>
      <c r="AS8" s="58"/>
      <c r="AT8" s="55">
        <f>データ!$S$6</f>
        <v>233.52</v>
      </c>
      <c r="AU8" s="56"/>
      <c r="AV8" s="56"/>
      <c r="AW8" s="56"/>
      <c r="AX8" s="56"/>
      <c r="AY8" s="56"/>
      <c r="AZ8" s="56"/>
      <c r="BA8" s="56"/>
      <c r="BB8" s="45">
        <f>データ!$T$6</f>
        <v>24.79</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63.34</v>
      </c>
      <c r="J10" s="56"/>
      <c r="K10" s="56"/>
      <c r="L10" s="56"/>
      <c r="M10" s="56"/>
      <c r="N10" s="56"/>
      <c r="O10" s="57"/>
      <c r="P10" s="45">
        <f>データ!$P$6</f>
        <v>99.56</v>
      </c>
      <c r="Q10" s="45"/>
      <c r="R10" s="45"/>
      <c r="S10" s="45"/>
      <c r="T10" s="45"/>
      <c r="U10" s="45"/>
      <c r="V10" s="45"/>
      <c r="W10" s="58">
        <f>データ!$Q$6</f>
        <v>2310</v>
      </c>
      <c r="X10" s="58"/>
      <c r="Y10" s="58"/>
      <c r="Z10" s="58"/>
      <c r="AA10" s="58"/>
      <c r="AB10" s="58"/>
      <c r="AC10" s="58"/>
      <c r="AD10" s="2"/>
      <c r="AE10" s="2"/>
      <c r="AF10" s="2"/>
      <c r="AG10" s="2"/>
      <c r="AH10" s="2"/>
      <c r="AI10" s="2"/>
      <c r="AJ10" s="2"/>
      <c r="AK10" s="2"/>
      <c r="AL10" s="58">
        <f>データ!$U$6</f>
        <v>5681</v>
      </c>
      <c r="AM10" s="58"/>
      <c r="AN10" s="58"/>
      <c r="AO10" s="58"/>
      <c r="AP10" s="58"/>
      <c r="AQ10" s="58"/>
      <c r="AR10" s="58"/>
      <c r="AS10" s="58"/>
      <c r="AT10" s="55">
        <f>データ!$V$6</f>
        <v>222.86</v>
      </c>
      <c r="AU10" s="56"/>
      <c r="AV10" s="56"/>
      <c r="AW10" s="56"/>
      <c r="AX10" s="56"/>
      <c r="AY10" s="56"/>
      <c r="AZ10" s="56"/>
      <c r="BA10" s="56"/>
      <c r="BB10" s="45">
        <f>データ!$W$6</f>
        <v>25.49</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112</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113</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s/b+HqY7YLMCIluYCPtxYtOkQxn5wvO2NGBl4oo8jXeCvn9p0Apz0RDukuFl4dVNPl4H2rr/wTha0ddVChEQ==" saltValue="0I6fxxcU64tq5mcXLnkZb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313645</v>
      </c>
      <c r="D6" s="20">
        <f t="shared" si="3"/>
        <v>46</v>
      </c>
      <c r="E6" s="20">
        <f t="shared" si="3"/>
        <v>1</v>
      </c>
      <c r="F6" s="20">
        <f t="shared" si="3"/>
        <v>0</v>
      </c>
      <c r="G6" s="20">
        <f t="shared" si="3"/>
        <v>1</v>
      </c>
      <c r="H6" s="20" t="str">
        <f t="shared" si="3"/>
        <v>鳥取県　三朝町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63.34</v>
      </c>
      <c r="P6" s="21">
        <f t="shared" si="3"/>
        <v>99.56</v>
      </c>
      <c r="Q6" s="21">
        <f t="shared" si="3"/>
        <v>2310</v>
      </c>
      <c r="R6" s="21">
        <f t="shared" si="3"/>
        <v>5788</v>
      </c>
      <c r="S6" s="21">
        <f t="shared" si="3"/>
        <v>233.52</v>
      </c>
      <c r="T6" s="21">
        <f t="shared" si="3"/>
        <v>24.79</v>
      </c>
      <c r="U6" s="21">
        <f t="shared" si="3"/>
        <v>5681</v>
      </c>
      <c r="V6" s="21">
        <f t="shared" si="3"/>
        <v>222.86</v>
      </c>
      <c r="W6" s="21">
        <f t="shared" si="3"/>
        <v>25.49</v>
      </c>
      <c r="X6" s="22">
        <f>IF(X7="",NA(),X7)</f>
        <v>96.96</v>
      </c>
      <c r="Y6" s="22">
        <f t="shared" ref="Y6:AG6" si="4">IF(Y7="",NA(),Y7)</f>
        <v>100.5</v>
      </c>
      <c r="Z6" s="22">
        <f t="shared" si="4"/>
        <v>93.44</v>
      </c>
      <c r="AA6" s="22">
        <f t="shared" si="4"/>
        <v>101.14</v>
      </c>
      <c r="AB6" s="22">
        <f t="shared" si="4"/>
        <v>115</v>
      </c>
      <c r="AC6" s="22">
        <f t="shared" si="4"/>
        <v>114.22</v>
      </c>
      <c r="AD6" s="22">
        <f t="shared" si="4"/>
        <v>108.19</v>
      </c>
      <c r="AE6" s="22">
        <f t="shared" si="4"/>
        <v>106.93</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22.71</v>
      </c>
      <c r="AO6" s="22">
        <f t="shared" si="5"/>
        <v>6.17</v>
      </c>
      <c r="AP6" s="22">
        <f t="shared" si="5"/>
        <v>20.41</v>
      </c>
      <c r="AQ6" s="22">
        <f t="shared" si="5"/>
        <v>27.85</v>
      </c>
      <c r="AR6" s="22">
        <f t="shared" si="5"/>
        <v>28</v>
      </c>
      <c r="AS6" s="21" t="str">
        <f>IF(AS7="","",IF(AS7="-","【-】","【"&amp;SUBSTITUTE(TEXT(AS7,"#,##0.00"),"-","△")&amp;"】"))</f>
        <v>【1.61】</v>
      </c>
      <c r="AT6" s="22">
        <f>IF(AT7="",NA(),AT7)</f>
        <v>5827.59</v>
      </c>
      <c r="AU6" s="22">
        <f t="shared" ref="AU6:BC6" si="6">IF(AU7="",NA(),AU7)</f>
        <v>3515.07</v>
      </c>
      <c r="AV6" s="22">
        <f t="shared" si="6"/>
        <v>3752.97</v>
      </c>
      <c r="AW6" s="22">
        <f t="shared" si="6"/>
        <v>1006.16</v>
      </c>
      <c r="AX6" s="22">
        <f t="shared" si="6"/>
        <v>826.08</v>
      </c>
      <c r="AY6" s="22">
        <f t="shared" si="6"/>
        <v>381.07</v>
      </c>
      <c r="AZ6" s="22">
        <f t="shared" si="6"/>
        <v>367.4</v>
      </c>
      <c r="BA6" s="22">
        <f t="shared" si="6"/>
        <v>345.42</v>
      </c>
      <c r="BB6" s="22">
        <f t="shared" si="6"/>
        <v>311.12</v>
      </c>
      <c r="BC6" s="22">
        <f t="shared" si="6"/>
        <v>293.51</v>
      </c>
      <c r="BD6" s="21" t="str">
        <f>IF(BD7="","",IF(BD7="-","【-】","【"&amp;SUBSTITUTE(TEXT(BD7,"#,##0.00"),"-","△")&amp;"】"))</f>
        <v>【239.69】</v>
      </c>
      <c r="BE6" s="22">
        <f>IF(BE7="",NA(),BE7)</f>
        <v>425.74</v>
      </c>
      <c r="BF6" s="22">
        <f t="shared" ref="BF6:BN6" si="7">IF(BF7="",NA(),BF7)</f>
        <v>414.17</v>
      </c>
      <c r="BG6" s="22">
        <f t="shared" si="7"/>
        <v>401.61</v>
      </c>
      <c r="BH6" s="22">
        <f t="shared" si="7"/>
        <v>444.7</v>
      </c>
      <c r="BI6" s="22">
        <f t="shared" si="7"/>
        <v>477.01</v>
      </c>
      <c r="BJ6" s="22">
        <f t="shared" si="7"/>
        <v>556.47</v>
      </c>
      <c r="BK6" s="22">
        <f t="shared" si="7"/>
        <v>564.99</v>
      </c>
      <c r="BL6" s="22">
        <f t="shared" si="7"/>
        <v>631.39</v>
      </c>
      <c r="BM6" s="22">
        <f t="shared" si="7"/>
        <v>515.14</v>
      </c>
      <c r="BN6" s="22">
        <f t="shared" si="7"/>
        <v>498.34</v>
      </c>
      <c r="BO6" s="21" t="str">
        <f>IF(BO7="","",IF(BO7="-","【-】","【"&amp;SUBSTITUTE(TEXT(BO7,"#,##0.00"),"-","△")&amp;"】"))</f>
        <v>【264.86】</v>
      </c>
      <c r="BP6" s="22">
        <f>IF(BP7="",NA(),BP7)</f>
        <v>82.43</v>
      </c>
      <c r="BQ6" s="22">
        <f t="shared" ref="BQ6:BY6" si="8">IF(BQ7="",NA(),BQ7)</f>
        <v>87.16</v>
      </c>
      <c r="BR6" s="22">
        <f t="shared" si="8"/>
        <v>81.48</v>
      </c>
      <c r="BS6" s="22">
        <f t="shared" si="8"/>
        <v>76.52</v>
      </c>
      <c r="BT6" s="22">
        <f t="shared" si="8"/>
        <v>86.4</v>
      </c>
      <c r="BU6" s="22">
        <f t="shared" si="8"/>
        <v>78.67</v>
      </c>
      <c r="BV6" s="22">
        <f t="shared" si="8"/>
        <v>80.56</v>
      </c>
      <c r="BW6" s="22">
        <f t="shared" si="8"/>
        <v>76.55</v>
      </c>
      <c r="BX6" s="22">
        <f t="shared" si="8"/>
        <v>84.16</v>
      </c>
      <c r="BY6" s="22">
        <f t="shared" si="8"/>
        <v>81.45</v>
      </c>
      <c r="BZ6" s="21" t="str">
        <f>IF(BZ7="","",IF(BZ7="-","【-】","【"&amp;SUBSTITUTE(TEXT(BZ7,"#,##0.00"),"-","△")&amp;"】"))</f>
        <v>【97.59】</v>
      </c>
      <c r="CA6" s="22">
        <f>IF(CA7="",NA(),CA7)</f>
        <v>152.1</v>
      </c>
      <c r="CB6" s="22">
        <f t="shared" ref="CB6:CJ6" si="9">IF(CB7="",NA(),CB7)</f>
        <v>151.84</v>
      </c>
      <c r="CC6" s="22">
        <f t="shared" si="9"/>
        <v>162.97</v>
      </c>
      <c r="CD6" s="22">
        <f t="shared" si="9"/>
        <v>167.62</v>
      </c>
      <c r="CE6" s="22">
        <f t="shared" si="9"/>
        <v>151.51</v>
      </c>
      <c r="CF6" s="22">
        <f t="shared" si="9"/>
        <v>257.95</v>
      </c>
      <c r="CG6" s="22">
        <f t="shared" si="9"/>
        <v>260.87</v>
      </c>
      <c r="CH6" s="22">
        <f t="shared" si="9"/>
        <v>269.25</v>
      </c>
      <c r="CI6" s="22">
        <f t="shared" si="9"/>
        <v>230.21</v>
      </c>
      <c r="CJ6" s="22">
        <f t="shared" si="9"/>
        <v>240.31</v>
      </c>
      <c r="CK6" s="21" t="str">
        <f>IF(CK7="","",IF(CK7="-","【-】","【"&amp;SUBSTITUTE(TEXT(CK7,"#,##0.00"),"-","△")&amp;"】"))</f>
        <v>【181.66】</v>
      </c>
      <c r="CL6" s="22">
        <f>IF(CL7="",NA(),CL7)</f>
        <v>32.21</v>
      </c>
      <c r="CM6" s="22">
        <f t="shared" ref="CM6:CU6" si="10">IF(CM7="",NA(),CM7)</f>
        <v>32.81</v>
      </c>
      <c r="CN6" s="22">
        <f t="shared" si="10"/>
        <v>31.66</v>
      </c>
      <c r="CO6" s="22">
        <f t="shared" si="10"/>
        <v>32.270000000000003</v>
      </c>
      <c r="CP6" s="22">
        <f t="shared" si="10"/>
        <v>32.42</v>
      </c>
      <c r="CQ6" s="22">
        <f t="shared" si="10"/>
        <v>39.94</v>
      </c>
      <c r="CR6" s="22">
        <f t="shared" si="10"/>
        <v>40.19</v>
      </c>
      <c r="CS6" s="22">
        <f t="shared" si="10"/>
        <v>41.14</v>
      </c>
      <c r="CT6" s="22">
        <f t="shared" si="10"/>
        <v>49.76</v>
      </c>
      <c r="CU6" s="22">
        <f t="shared" si="10"/>
        <v>49.74</v>
      </c>
      <c r="CV6" s="21" t="str">
        <f>IF(CV7="","",IF(CV7="-","【-】","【"&amp;SUBSTITUTE(TEXT(CV7,"#,##0.00"),"-","△")&amp;"】"))</f>
        <v>【60.21】</v>
      </c>
      <c r="CW6" s="22">
        <f>IF(CW7="",NA(),CW7)</f>
        <v>78.98</v>
      </c>
      <c r="CX6" s="22">
        <f t="shared" ref="CX6:DF6" si="11">IF(CX7="",NA(),CX7)</f>
        <v>79.41</v>
      </c>
      <c r="CY6" s="22">
        <f t="shared" si="11"/>
        <v>83.87</v>
      </c>
      <c r="CZ6" s="22">
        <f t="shared" si="11"/>
        <v>87.45</v>
      </c>
      <c r="DA6" s="22">
        <f t="shared" si="11"/>
        <v>86.66</v>
      </c>
      <c r="DB6" s="22">
        <f t="shared" si="11"/>
        <v>69.41</v>
      </c>
      <c r="DC6" s="22">
        <f t="shared" si="11"/>
        <v>71.52</v>
      </c>
      <c r="DD6" s="22">
        <f t="shared" si="11"/>
        <v>70.42</v>
      </c>
      <c r="DE6" s="22">
        <f t="shared" si="11"/>
        <v>76.64</v>
      </c>
      <c r="DF6" s="22">
        <f t="shared" si="11"/>
        <v>75.37</v>
      </c>
      <c r="DG6" s="21" t="str">
        <f>IF(DG7="","",IF(DG7="-","【-】","【"&amp;SUBSTITUTE(TEXT(DG7,"#,##0.00"),"-","△")&amp;"】"))</f>
        <v>【89.21】</v>
      </c>
      <c r="DH6" s="22">
        <f>IF(DH7="",NA(),DH7)</f>
        <v>57.13</v>
      </c>
      <c r="DI6" s="22">
        <f t="shared" ref="DI6:DQ6" si="12">IF(DI7="",NA(),DI7)</f>
        <v>58.76</v>
      </c>
      <c r="DJ6" s="22">
        <f t="shared" si="12"/>
        <v>60.86</v>
      </c>
      <c r="DK6" s="22">
        <f t="shared" si="12"/>
        <v>62.72</v>
      </c>
      <c r="DL6" s="22">
        <f t="shared" si="12"/>
        <v>64.42</v>
      </c>
      <c r="DM6" s="22">
        <f t="shared" si="12"/>
        <v>53.25</v>
      </c>
      <c r="DN6" s="22">
        <f t="shared" si="12"/>
        <v>53.4</v>
      </c>
      <c r="DO6" s="22">
        <f t="shared" si="12"/>
        <v>52.14</v>
      </c>
      <c r="DP6" s="22">
        <f t="shared" si="12"/>
        <v>51.38</v>
      </c>
      <c r="DQ6" s="22">
        <f t="shared" si="12"/>
        <v>52.3</v>
      </c>
      <c r="DR6" s="21" t="str">
        <f>IF(DR7="","",IF(DR7="-","【-】","【"&amp;SUBSTITUTE(TEXT(DR7,"#,##0.00"),"-","△")&amp;"】"))</f>
        <v>【52.41】</v>
      </c>
      <c r="DS6" s="21">
        <f>IF(DS7="",NA(),DS7)</f>
        <v>0</v>
      </c>
      <c r="DT6" s="21">
        <f t="shared" ref="DT6:EB6" si="13">IF(DT7="",NA(),DT7)</f>
        <v>0</v>
      </c>
      <c r="DU6" s="21">
        <f t="shared" si="13"/>
        <v>0</v>
      </c>
      <c r="DV6" s="21">
        <f t="shared" si="13"/>
        <v>0</v>
      </c>
      <c r="DW6" s="21">
        <f t="shared" si="13"/>
        <v>0</v>
      </c>
      <c r="DX6" s="22">
        <f t="shared" si="13"/>
        <v>23.02</v>
      </c>
      <c r="DY6" s="22">
        <f t="shared" si="13"/>
        <v>21.86</v>
      </c>
      <c r="DZ6" s="22">
        <f t="shared" si="13"/>
        <v>21.01</v>
      </c>
      <c r="EA6" s="22">
        <f t="shared" si="13"/>
        <v>21.6</v>
      </c>
      <c r="EB6" s="22">
        <f t="shared" si="13"/>
        <v>23.36</v>
      </c>
      <c r="EC6" s="21" t="str">
        <f>IF(EC7="","",IF(EC7="-","【-】","【"&amp;SUBSTITUTE(TEXT(EC7,"#,##0.00"),"-","△")&amp;"】"))</f>
        <v>【26.78】</v>
      </c>
      <c r="ED6" s="21">
        <f>IF(ED7="",NA(),ED7)</f>
        <v>0</v>
      </c>
      <c r="EE6" s="22">
        <f t="shared" ref="EE6:EM6" si="14">IF(EE7="",NA(),EE7)</f>
        <v>0.77</v>
      </c>
      <c r="EF6" s="21">
        <f t="shared" si="14"/>
        <v>0</v>
      </c>
      <c r="EG6" s="22">
        <f t="shared" si="14"/>
        <v>0.42</v>
      </c>
      <c r="EH6" s="22">
        <f t="shared" si="14"/>
        <v>0.42</v>
      </c>
      <c r="EI6" s="22">
        <f t="shared" si="14"/>
        <v>0.38</v>
      </c>
      <c r="EJ6" s="22">
        <f t="shared" si="14"/>
        <v>0.51</v>
      </c>
      <c r="EK6" s="22">
        <f t="shared" si="14"/>
        <v>0.35</v>
      </c>
      <c r="EL6" s="22">
        <f t="shared" si="14"/>
        <v>0.56000000000000005</v>
      </c>
      <c r="EM6" s="22">
        <f t="shared" si="14"/>
        <v>0.54</v>
      </c>
      <c r="EN6" s="21" t="str">
        <f>IF(EN7="","",IF(EN7="-","【-】","【"&amp;SUBSTITUTE(TEXT(EN7,"#,##0.00"),"-","△")&amp;"】"))</f>
        <v>【0.59】</v>
      </c>
    </row>
    <row r="7" spans="1:144" s="23" customFormat="1" x14ac:dyDescent="0.15">
      <c r="A7" s="15"/>
      <c r="B7" s="24">
        <v>2024</v>
      </c>
      <c r="C7" s="24">
        <v>313645</v>
      </c>
      <c r="D7" s="24">
        <v>46</v>
      </c>
      <c r="E7" s="24">
        <v>1</v>
      </c>
      <c r="F7" s="24">
        <v>0</v>
      </c>
      <c r="G7" s="24">
        <v>1</v>
      </c>
      <c r="H7" s="24" t="s">
        <v>93</v>
      </c>
      <c r="I7" s="24" t="s">
        <v>94</v>
      </c>
      <c r="J7" s="24" t="s">
        <v>95</v>
      </c>
      <c r="K7" s="24" t="s">
        <v>96</v>
      </c>
      <c r="L7" s="24" t="s">
        <v>97</v>
      </c>
      <c r="M7" s="24" t="s">
        <v>98</v>
      </c>
      <c r="N7" s="25" t="s">
        <v>99</v>
      </c>
      <c r="O7" s="25">
        <v>63.34</v>
      </c>
      <c r="P7" s="25">
        <v>99.56</v>
      </c>
      <c r="Q7" s="25">
        <v>2310</v>
      </c>
      <c r="R7" s="25">
        <v>5788</v>
      </c>
      <c r="S7" s="25">
        <v>233.52</v>
      </c>
      <c r="T7" s="25">
        <v>24.79</v>
      </c>
      <c r="U7" s="25">
        <v>5681</v>
      </c>
      <c r="V7" s="25">
        <v>222.86</v>
      </c>
      <c r="W7" s="25">
        <v>25.49</v>
      </c>
      <c r="X7" s="25">
        <v>96.96</v>
      </c>
      <c r="Y7" s="25">
        <v>100.5</v>
      </c>
      <c r="Z7" s="25">
        <v>93.44</v>
      </c>
      <c r="AA7" s="25">
        <v>101.14</v>
      </c>
      <c r="AB7" s="25">
        <v>115</v>
      </c>
      <c r="AC7" s="25">
        <v>114.22</v>
      </c>
      <c r="AD7" s="25">
        <v>108.19</v>
      </c>
      <c r="AE7" s="25">
        <v>106.93</v>
      </c>
      <c r="AF7" s="25">
        <v>106.46</v>
      </c>
      <c r="AG7" s="25">
        <v>103.41</v>
      </c>
      <c r="AH7" s="25">
        <v>107.26</v>
      </c>
      <c r="AI7" s="25">
        <v>0</v>
      </c>
      <c r="AJ7" s="25">
        <v>0</v>
      </c>
      <c r="AK7" s="25">
        <v>0</v>
      </c>
      <c r="AL7" s="25">
        <v>0</v>
      </c>
      <c r="AM7" s="25">
        <v>0</v>
      </c>
      <c r="AN7" s="25">
        <v>22.71</v>
      </c>
      <c r="AO7" s="25">
        <v>6.17</v>
      </c>
      <c r="AP7" s="25">
        <v>20.41</v>
      </c>
      <c r="AQ7" s="25">
        <v>27.85</v>
      </c>
      <c r="AR7" s="25">
        <v>28</v>
      </c>
      <c r="AS7" s="25">
        <v>1.61</v>
      </c>
      <c r="AT7" s="25">
        <v>5827.59</v>
      </c>
      <c r="AU7" s="25">
        <v>3515.07</v>
      </c>
      <c r="AV7" s="25">
        <v>3752.97</v>
      </c>
      <c r="AW7" s="25">
        <v>1006.16</v>
      </c>
      <c r="AX7" s="25">
        <v>826.08</v>
      </c>
      <c r="AY7" s="25">
        <v>381.07</v>
      </c>
      <c r="AZ7" s="25">
        <v>367.4</v>
      </c>
      <c r="BA7" s="25">
        <v>345.42</v>
      </c>
      <c r="BB7" s="25">
        <v>311.12</v>
      </c>
      <c r="BC7" s="25">
        <v>293.51</v>
      </c>
      <c r="BD7" s="25">
        <v>239.69</v>
      </c>
      <c r="BE7" s="25">
        <v>425.74</v>
      </c>
      <c r="BF7" s="25">
        <v>414.17</v>
      </c>
      <c r="BG7" s="25">
        <v>401.61</v>
      </c>
      <c r="BH7" s="25">
        <v>444.7</v>
      </c>
      <c r="BI7" s="25">
        <v>477.01</v>
      </c>
      <c r="BJ7" s="25">
        <v>556.47</v>
      </c>
      <c r="BK7" s="25">
        <v>564.99</v>
      </c>
      <c r="BL7" s="25">
        <v>631.39</v>
      </c>
      <c r="BM7" s="25">
        <v>515.14</v>
      </c>
      <c r="BN7" s="25">
        <v>498.34</v>
      </c>
      <c r="BO7" s="25">
        <v>264.86</v>
      </c>
      <c r="BP7" s="25">
        <v>82.43</v>
      </c>
      <c r="BQ7" s="25">
        <v>87.16</v>
      </c>
      <c r="BR7" s="25">
        <v>81.48</v>
      </c>
      <c r="BS7" s="25">
        <v>76.52</v>
      </c>
      <c r="BT7" s="25">
        <v>86.4</v>
      </c>
      <c r="BU7" s="25">
        <v>78.67</v>
      </c>
      <c r="BV7" s="25">
        <v>80.56</v>
      </c>
      <c r="BW7" s="25">
        <v>76.55</v>
      </c>
      <c r="BX7" s="25">
        <v>84.16</v>
      </c>
      <c r="BY7" s="25">
        <v>81.45</v>
      </c>
      <c r="BZ7" s="25">
        <v>97.59</v>
      </c>
      <c r="CA7" s="25">
        <v>152.1</v>
      </c>
      <c r="CB7" s="25">
        <v>151.84</v>
      </c>
      <c r="CC7" s="25">
        <v>162.97</v>
      </c>
      <c r="CD7" s="25">
        <v>167.62</v>
      </c>
      <c r="CE7" s="25">
        <v>151.51</v>
      </c>
      <c r="CF7" s="25">
        <v>257.95</v>
      </c>
      <c r="CG7" s="25">
        <v>260.87</v>
      </c>
      <c r="CH7" s="25">
        <v>269.25</v>
      </c>
      <c r="CI7" s="25">
        <v>230.21</v>
      </c>
      <c r="CJ7" s="25">
        <v>240.31</v>
      </c>
      <c r="CK7" s="25">
        <v>181.66</v>
      </c>
      <c r="CL7" s="25">
        <v>32.21</v>
      </c>
      <c r="CM7" s="25">
        <v>32.81</v>
      </c>
      <c r="CN7" s="25">
        <v>31.66</v>
      </c>
      <c r="CO7" s="25">
        <v>32.270000000000003</v>
      </c>
      <c r="CP7" s="25">
        <v>32.42</v>
      </c>
      <c r="CQ7" s="25">
        <v>39.94</v>
      </c>
      <c r="CR7" s="25">
        <v>40.19</v>
      </c>
      <c r="CS7" s="25">
        <v>41.14</v>
      </c>
      <c r="CT7" s="25">
        <v>49.76</v>
      </c>
      <c r="CU7" s="25">
        <v>49.74</v>
      </c>
      <c r="CV7" s="25">
        <v>60.21</v>
      </c>
      <c r="CW7" s="25">
        <v>78.98</v>
      </c>
      <c r="CX7" s="25">
        <v>79.41</v>
      </c>
      <c r="CY7" s="25">
        <v>83.87</v>
      </c>
      <c r="CZ7" s="25">
        <v>87.45</v>
      </c>
      <c r="DA7" s="25">
        <v>86.66</v>
      </c>
      <c r="DB7" s="25">
        <v>69.41</v>
      </c>
      <c r="DC7" s="25">
        <v>71.52</v>
      </c>
      <c r="DD7" s="25">
        <v>70.42</v>
      </c>
      <c r="DE7" s="25">
        <v>76.64</v>
      </c>
      <c r="DF7" s="25">
        <v>75.37</v>
      </c>
      <c r="DG7" s="25">
        <v>89.21</v>
      </c>
      <c r="DH7" s="25">
        <v>57.13</v>
      </c>
      <c r="DI7" s="25">
        <v>58.76</v>
      </c>
      <c r="DJ7" s="25">
        <v>60.86</v>
      </c>
      <c r="DK7" s="25">
        <v>62.72</v>
      </c>
      <c r="DL7" s="25">
        <v>64.42</v>
      </c>
      <c r="DM7" s="25">
        <v>53.25</v>
      </c>
      <c r="DN7" s="25">
        <v>53.4</v>
      </c>
      <c r="DO7" s="25">
        <v>52.14</v>
      </c>
      <c r="DP7" s="25">
        <v>51.38</v>
      </c>
      <c r="DQ7" s="25">
        <v>52.3</v>
      </c>
      <c r="DR7" s="25">
        <v>52.41</v>
      </c>
      <c r="DS7" s="25">
        <v>0</v>
      </c>
      <c r="DT7" s="25">
        <v>0</v>
      </c>
      <c r="DU7" s="25">
        <v>0</v>
      </c>
      <c r="DV7" s="25">
        <v>0</v>
      </c>
      <c r="DW7" s="25">
        <v>0</v>
      </c>
      <c r="DX7" s="25">
        <v>23.02</v>
      </c>
      <c r="DY7" s="25">
        <v>21.86</v>
      </c>
      <c r="DZ7" s="25">
        <v>21.01</v>
      </c>
      <c r="EA7" s="25">
        <v>21.6</v>
      </c>
      <c r="EB7" s="25">
        <v>23.36</v>
      </c>
      <c r="EC7" s="25">
        <v>26.78</v>
      </c>
      <c r="ED7" s="25">
        <v>0</v>
      </c>
      <c r="EE7" s="25">
        <v>0.77</v>
      </c>
      <c r="EF7" s="25">
        <v>0</v>
      </c>
      <c r="EG7" s="25">
        <v>0.42</v>
      </c>
      <c r="EH7" s="25">
        <v>0.42</v>
      </c>
      <c r="EI7" s="25">
        <v>0.38</v>
      </c>
      <c r="EJ7" s="25">
        <v>0.51</v>
      </c>
      <c r="EK7" s="25">
        <v>0.35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