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fs\職員共有FS\建設水道課\上下水道室\23 ○決算統計\08 経営比較分析表（平成26年度～）\R07\【経営比較分析表】2024_313645_46_1718\【経営比較分析表】2024_313645_46_1718\"/>
    </mc:Choice>
  </mc:AlternateContent>
  <xr:revisionPtr revIDLastSave="0" documentId="13_ncr:1_{A0C017DD-E8CE-419B-95CF-EDDB7927F855}" xr6:coauthVersionLast="47" xr6:coauthVersionMax="47" xr10:uidLastSave="{00000000-0000-0000-0000-000000000000}"/>
  <workbookProtection workbookAlgorithmName="SHA-512" workbookHashValue="o4huUt9nDXeaKilDAB5ntLsIXnvQAo4HeUz+LGFAwk3pkeYUXA10R6O5sYOGCzs4SGMzK8TiQ6/B+hripHHcgw==" workbookSaltValue="7eo14FsLfCKHMbHe9+dUiw==" workbookSpinCount="100000" lockStructure="1"/>
  <bookViews>
    <workbookView xWindow="-2892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U6" i="5"/>
  <c r="BB8" i="4" s="1"/>
  <c r="T6" i="5"/>
  <c r="AT8" i="4" s="1"/>
  <c r="S6" i="5"/>
  <c r="R6" i="5"/>
  <c r="AD10" i="4" s="1"/>
  <c r="Q6" i="5"/>
  <c r="W10" i="4" s="1"/>
  <c r="P6" i="5"/>
  <c r="P10" i="4" s="1"/>
  <c r="O6" i="5"/>
  <c r="I10" i="4" s="1"/>
  <c r="N6" i="5"/>
  <c r="B10" i="4" s="1"/>
  <c r="M6" i="5"/>
  <c r="AD8" i="4" s="1"/>
  <c r="L6" i="5"/>
  <c r="W8" i="4" s="1"/>
  <c r="K6" i="5"/>
  <c r="P8" i="4" s="1"/>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J85" i="4"/>
  <c r="G85" i="4"/>
  <c r="F85" i="4"/>
  <c r="E85" i="4"/>
  <c r="AL10" i="4"/>
  <c r="AL8" i="4"/>
  <c r="I8" i="4"/>
</calcChain>
</file>

<file path=xl/sharedStrings.xml><?xml version="1.0" encoding="utf-8"?>
<sst xmlns="http://schemas.openxmlformats.org/spreadsheetml/2006/main" count="319" uniqueCount="115">
  <si>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</si>
  <si>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</si>
  <si>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</si>
  <si>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</si>
  <si>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</si>
  <si>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</si>
  <si>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</si>
  <si>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</si>
  <si>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</si>
  <si>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</si>
  <si>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</si>
  <si>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</si>
  <si>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</si>
  <si>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</si>
  <si>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</si>
  <si>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</si>
  <si>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</si>
  <si>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</si>
  <si>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</si>
  <si>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</si>
  <si>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</si>
  <si>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</si>
  <si>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</si>
  <si>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</si>
  <si>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</si>
  <si>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</si>
  <si>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</si>
  <si>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</si>
  <si>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</si>
  <si>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</si>
  <si>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</si>
  <si>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</si>
  <si>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</si>
  <si>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</si>
  <si>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</si>
  <si>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</si>
  <si>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</si>
  <si>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</si>
  <si>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</si>
  <si>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</si>
  <si>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</si>
  <si>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</si>
  <si>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</si>
  <si>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</si>
  <si>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</si>
  <si>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</si>
  <si>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</si>
  <si>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</si>
  <si>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</si>
  <si>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</si>
  <si>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</si>
  <si>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</si>
  <si>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</si>
  <si>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</si>
  <si>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</si>
  <si>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</si>
  <si>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</si>
  <si>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</si>
  <si>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</si>
  <si>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</si>
  <si>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</si>
  <si>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</si>
  <si>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</si>
  <si>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</si>
  <si>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</si>
  <si>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</si>
  <si>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</si>
  <si>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</si>
  <si>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</si>
  <si>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</si>
  <si>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</si>
  <si>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</si>
  <si>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</si>
  <si>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</si>
  <si>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</si>
  <si>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</si>
  <si>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</si>
  <si>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</si>
  <si>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</si>
  <si>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</si>
  <si>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</si>
  <si>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</si>
  <si>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</si>
  <si>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</si>
  <si>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</si>
  <si>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</si>
  <si>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</si>
  <si>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</si>
  <si>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</si>
  <si>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</si>
  <si>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</si>
  <si>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</si>
  <si>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</si>
  <si>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</si>
  <si>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</si>
  <si>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</si>
  <si>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鳥取県　三朝町</t>
  </si>
  <si>
    <t>法適用</t>
  </si>
  <si>
    <t>下水道事業</t>
  </si>
  <si>
    <t>農業集落排水</t>
  </si>
  <si>
    <t>F1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</si>
  <si>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</si>
  <si>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</si>
  <si>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</si>
  <si>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</si>
  <si>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</si>
  <si>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</si>
  <si>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</si>
  <si>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</si>
  <si>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</si>
  <si>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</si>
  <si>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</si>
  <si>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経営環境が厳しさを増す中で、長期的かつ安定した経営に向けた検討が必要となっている。
①人口が大きく減少する中で、安定した料金収入を確保するため、徴収率の向上に加えて料金体系の見直しを図る必要がある。
②汚水処理事業の継続に向け、一般会計繰入金の拡充等について検討を行う。</t>
    <phoneticPr fontId="4"/>
  </si>
  <si>
    <t>　①有形固定資産減価償却率は平均値を大きく上回っており、今後の施設更新や維持管理コストの増大を考慮する必要がある。
　現状では、老朽状況を勘案し維持修繕を行っている。今後も大規模な施設更新は行わず、異常があれば更新する事後保全型の管理を行っていくこととしている。</t>
    <rPh sb="59" eb="61">
      <t>ゲンジョウ</t>
    </rPh>
    <phoneticPr fontId="4"/>
  </si>
  <si>
    <t>　処理区域内の人口減少が大きく影響し、処理量とともに料金収入も減少の一途をたどっている。また施設の老朽化から維持管理費は増加傾向にあり、集落排水処理事業（農集、林集、小規模）では公債費相当額に加え収支不足額を一般会計繰入金で賄っている状況にある。
　令和６年度より法適用の公営企業会計に移行したため、本表には法非適用であった令和５年度以前の数値が記載されていない。
　法非適用の時期と比較可能な指標では、⑤経費回収率が令和５年度の28.92％から増、⑥汚水処理原価は令和５年度の668.93円から減となった。これは、処理場修繕費の減などにより、汚水処理費が減となったことによるものである。人口減少等の影響で、使用料収入は依然減少傾向が続いている。
　このほか、④企業債残高対事業規模比率は令和５年度の1471.02％から減、⑦施設利用率は令和５年度の41.39％からわずかに減、⑧水洗化率は令和５年度の91.92％からわずかに増となっている。
　法適用後のみ算出されている指標では、②累積欠損金比率がが0％であるほか、③流動比率は100％を上回っており、概ね良好な数値となっている。
　現状では早急な経営改善や規模縮小は困難であるが、引き続き経費の見直しなど費用面の削減や徴収強化を進めるとともに、料金体系の見直しの検討も必要となっている。</t>
    <rPh sb="125" eb="127">
      <t>レイワ</t>
    </rPh>
    <rPh sb="128" eb="130">
      <t>ネンド</t>
    </rPh>
    <rPh sb="132" eb="135">
      <t>ホウテキヨウ</t>
    </rPh>
    <rPh sb="136" eb="142">
      <t>コウエイキ</t>
    </rPh>
    <rPh sb="143" eb="145">
      <t>イコウ</t>
    </rPh>
    <rPh sb="150" eb="151">
      <t>ホン</t>
    </rPh>
    <rPh sb="151" eb="152">
      <t>ヒョウ</t>
    </rPh>
    <rPh sb="154" eb="155">
      <t>ホウ</t>
    </rPh>
    <rPh sb="155" eb="158">
      <t>ヒテキヨウ</t>
    </rPh>
    <rPh sb="167" eb="169">
      <t>イゼン</t>
    </rPh>
    <rPh sb="170" eb="172">
      <t>スウチ</t>
    </rPh>
    <rPh sb="173" eb="175">
      <t>キサイ</t>
    </rPh>
    <rPh sb="184" eb="185">
      <t>ホウ</t>
    </rPh>
    <rPh sb="185" eb="186">
      <t>ヒ</t>
    </rPh>
    <rPh sb="186" eb="188">
      <t>テキヨウ</t>
    </rPh>
    <rPh sb="189" eb="191">
      <t>ジキ</t>
    </rPh>
    <rPh sb="192" eb="196">
      <t>ヒカクカノウ</t>
    </rPh>
    <rPh sb="197" eb="199">
      <t>シヒョウ</t>
    </rPh>
    <rPh sb="223" eb="224">
      <t>ゾウ</t>
    </rPh>
    <rPh sb="230" eb="232">
      <t>ゲンカ</t>
    </rPh>
    <rPh sb="258" eb="261">
      <t>ショリジョウ</t>
    </rPh>
    <rPh sb="261" eb="263">
      <t>シュウゼン</t>
    </rPh>
    <rPh sb="265" eb="266">
      <t>ゲン</t>
    </rPh>
    <rPh sb="272" eb="276">
      <t>オスイショリ</t>
    </rPh>
    <rPh sb="331" eb="333">
      <t>キギョウ</t>
    </rPh>
    <rPh sb="334" eb="336">
      <t>ザンダカ</t>
    </rPh>
    <rPh sb="336" eb="337">
      <t>タイ</t>
    </rPh>
    <rPh sb="337" eb="341">
      <t>ジギョウキボ</t>
    </rPh>
    <rPh sb="341" eb="343">
      <t>ヒリツ</t>
    </rPh>
    <rPh sb="360" eb="361">
      <t>ゲン</t>
    </rPh>
    <rPh sb="363" eb="367">
      <t>シセツリヨウ</t>
    </rPh>
    <rPh sb="367" eb="368">
      <t>リツ</t>
    </rPh>
    <rPh sb="387" eb="388">
      <t>ゲン</t>
    </rPh>
    <rPh sb="390" eb="392">
      <t>スイセン</t>
    </rPh>
    <rPh sb="392" eb="393">
      <t>バ</t>
    </rPh>
    <rPh sb="393" eb="394">
      <t>リツ</t>
    </rPh>
    <rPh sb="413" eb="414">
      <t>ゾウ</t>
    </rPh>
    <rPh sb="426" eb="427">
      <t>ゴ</t>
    </rPh>
    <rPh sb="429" eb="431">
      <t>サンシュツ</t>
    </rPh>
    <rPh sb="436" eb="438">
      <t>シヒョウ</t>
    </rPh>
    <rPh sb="442" eb="444">
      <t>ルイセキ</t>
    </rPh>
    <rPh sb="444" eb="447">
      <t>ケッソンキン</t>
    </rPh>
    <rPh sb="447" eb="449">
      <t>ヒリツ</t>
    </rPh>
    <rPh sb="460" eb="464">
      <t>リュウドウヒリツ</t>
    </rPh>
    <rPh sb="470" eb="472">
      <t>ウワマワ</t>
    </rPh>
    <rPh sb="477" eb="478">
      <t>オオム</t>
    </rPh>
    <rPh sb="479" eb="481">
      <t>リョウコウ</t>
    </rPh>
    <rPh sb="482" eb="484">
      <t>スウチ</t>
    </rPh>
    <rPh sb="558" eb="560">
      <t>ケントウ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</si>
</sst>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9531-433F-A51F-DDB5BFFE49E3}"/>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0.02</c:v>
                </c:pt>
              </c:numCache>
            </c:numRef>
          </c:val>
          <c:smooth val="0"/>
          <c:extLst>
            <c:ext xmlns:c16="http://schemas.microsoft.com/office/drawing/2014/chart" uri="{C3380CC4-5D6E-409C-BE32-E72D297353CC}">
              <c16:uniqueId val="{00000001-9531-433F-A51F-DDB5BFFE49E3}"/>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40.11</c:v>
                </c:pt>
              </c:numCache>
            </c:numRef>
          </c:val>
          <c:extLst>
            <c:ext xmlns:c16="http://schemas.microsoft.com/office/drawing/2014/chart" uri="{C3380CC4-5D6E-409C-BE32-E72D297353CC}">
              <c16:uniqueId val="{00000000-38E6-4D28-A6BD-EE94A4DD9E1D}"/>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52.34</c:v>
                </c:pt>
              </c:numCache>
            </c:numRef>
          </c:val>
          <c:smooth val="0"/>
          <c:extLst>
            <c:ext xmlns:c16="http://schemas.microsoft.com/office/drawing/2014/chart" uri="{C3380CC4-5D6E-409C-BE32-E72D297353CC}">
              <c16:uniqueId val="{00000001-38E6-4D28-A6BD-EE94A4DD9E1D}"/>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92.08</c:v>
                </c:pt>
              </c:numCache>
            </c:numRef>
          </c:val>
          <c:extLst>
            <c:ext xmlns:c16="http://schemas.microsoft.com/office/drawing/2014/chart" uri="{C3380CC4-5D6E-409C-BE32-E72D297353CC}">
              <c16:uniqueId val="{00000000-B1E4-46B3-8EE1-F957B7589FD2}"/>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90.05</c:v>
                </c:pt>
              </c:numCache>
            </c:numRef>
          </c:val>
          <c:smooth val="0"/>
          <c:extLst>
            <c:ext xmlns:c16="http://schemas.microsoft.com/office/drawing/2014/chart" uri="{C3380CC4-5D6E-409C-BE32-E72D297353CC}">
              <c16:uniqueId val="{00000001-B1E4-46B3-8EE1-F957B7589FD2}"/>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121.09</c:v>
                </c:pt>
              </c:numCache>
            </c:numRef>
          </c:val>
          <c:extLst>
            <c:ext xmlns:c16="http://schemas.microsoft.com/office/drawing/2014/chart" uri="{C3380CC4-5D6E-409C-BE32-E72D297353CC}">
              <c16:uniqueId val="{00000000-A2B4-4560-BBF9-2784760FB81B}"/>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103.04</c:v>
                </c:pt>
              </c:numCache>
            </c:numRef>
          </c:val>
          <c:smooth val="0"/>
          <c:extLst>
            <c:ext xmlns:c16="http://schemas.microsoft.com/office/drawing/2014/chart" uri="{C3380CC4-5D6E-409C-BE32-E72D297353CC}">
              <c16:uniqueId val="{00000001-A2B4-4560-BBF9-2784760FB81B}"/>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58.44</c:v>
                </c:pt>
              </c:numCache>
            </c:numRef>
          </c:val>
          <c:extLst>
            <c:ext xmlns:c16="http://schemas.microsoft.com/office/drawing/2014/chart" uri="{C3380CC4-5D6E-409C-BE32-E72D297353CC}">
              <c16:uniqueId val="{00000000-87B5-46A3-9F59-1D52AE154160}"/>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30.49</c:v>
                </c:pt>
              </c:numCache>
            </c:numRef>
          </c:val>
          <c:smooth val="0"/>
          <c:extLst>
            <c:ext xmlns:c16="http://schemas.microsoft.com/office/drawing/2014/chart" uri="{C3380CC4-5D6E-409C-BE32-E72D297353CC}">
              <c16:uniqueId val="{00000001-87B5-46A3-9F59-1D52AE154160}"/>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C712-4A78-8958-87D577DFF65F}"/>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0.05</c:v>
                </c:pt>
              </c:numCache>
            </c:numRef>
          </c:val>
          <c:smooth val="0"/>
          <c:extLst>
            <c:ext xmlns:c16="http://schemas.microsoft.com/office/drawing/2014/chart" uri="{C3380CC4-5D6E-409C-BE32-E72D297353CC}">
              <c16:uniqueId val="{00000001-C712-4A78-8958-87D577DFF65F}"/>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8CBE-4E26-8177-C878BF254578}"/>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100.31</c:v>
                </c:pt>
              </c:numCache>
            </c:numRef>
          </c:val>
          <c:smooth val="0"/>
          <c:extLst>
            <c:ext xmlns:c16="http://schemas.microsoft.com/office/drawing/2014/chart" uri="{C3380CC4-5D6E-409C-BE32-E72D297353CC}">
              <c16:uniqueId val="{00000001-8CBE-4E26-8177-C878BF254578}"/>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105.56</c:v>
                </c:pt>
              </c:numCache>
            </c:numRef>
          </c:val>
          <c:extLst>
            <c:ext xmlns:c16="http://schemas.microsoft.com/office/drawing/2014/chart" uri="{C3380CC4-5D6E-409C-BE32-E72D297353CC}">
              <c16:uniqueId val="{00000000-22C9-4676-BD76-D152DEB6456A}"/>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41.03</c:v>
                </c:pt>
              </c:numCache>
            </c:numRef>
          </c:val>
          <c:smooth val="0"/>
          <c:extLst>
            <c:ext xmlns:c16="http://schemas.microsoft.com/office/drawing/2014/chart" uri="{C3380CC4-5D6E-409C-BE32-E72D297353CC}">
              <c16:uniqueId val="{00000001-22C9-4676-BD76-D152DEB6456A}"/>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1287.81</c:v>
                </c:pt>
              </c:numCache>
            </c:numRef>
          </c:val>
          <c:extLst>
            <c:ext xmlns:c16="http://schemas.microsoft.com/office/drawing/2014/chart" uri="{C3380CC4-5D6E-409C-BE32-E72D297353CC}">
              <c16:uniqueId val="{00000000-C569-4F37-B955-D6F9842A2B3E}"/>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796.8</c:v>
                </c:pt>
              </c:numCache>
            </c:numRef>
          </c:val>
          <c:smooth val="0"/>
          <c:extLst>
            <c:ext xmlns:c16="http://schemas.microsoft.com/office/drawing/2014/chart" uri="{C3380CC4-5D6E-409C-BE32-E72D297353CC}">
              <c16:uniqueId val="{00000001-C569-4F37-B955-D6F9842A2B3E}"/>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36</c:v>
                </c:pt>
              </c:numCache>
            </c:numRef>
          </c:val>
          <c:extLst>
            <c:ext xmlns:c16="http://schemas.microsoft.com/office/drawing/2014/chart" uri="{C3380CC4-5D6E-409C-BE32-E72D297353CC}">
              <c16:uniqueId val="{00000000-53BD-4B76-8BA2-F38DC00B3B97}"/>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58.41</c:v>
                </c:pt>
              </c:numCache>
            </c:numRef>
          </c:val>
          <c:smooth val="0"/>
          <c:extLst>
            <c:ext xmlns:c16="http://schemas.microsoft.com/office/drawing/2014/chart" uri="{C3380CC4-5D6E-409C-BE32-E72D297353CC}">
              <c16:uniqueId val="{00000001-53BD-4B76-8BA2-F38DC00B3B97}"/>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499.05</c:v>
                </c:pt>
              </c:numCache>
            </c:numRef>
          </c:val>
          <c:extLst>
            <c:ext xmlns:c16="http://schemas.microsoft.com/office/drawing/2014/chart" uri="{C3380CC4-5D6E-409C-BE32-E72D297353CC}">
              <c16:uniqueId val="{00000000-9591-4B1F-939A-76F70ACF66EA}"/>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267.33999999999997</c:v>
                </c:pt>
              </c:numCache>
            </c:numRef>
          </c:val>
          <c:smooth val="0"/>
          <c:extLst>
            <c:ext xmlns:c16="http://schemas.microsoft.com/office/drawing/2014/chart" uri="{C3380CC4-5D6E-409C-BE32-E72D297353CC}">
              <c16:uniqueId val="{00000001-9591-4B1F-939A-76F70ACF66EA}"/>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【102.74】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【798.10】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【286.33】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7" t="str">
        <f>データ!H6</f>
        <v>鳥取県　三朝町</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3"/>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68" t="s">
        <v>9</v>
      </c>
      <c r="BM7" s="69"/>
      <c r="BN7" s="69"/>
      <c r="BO7" s="69"/>
      <c r="BP7" s="69"/>
      <c r="BQ7" s="69"/>
      <c r="BR7" s="69"/>
      <c r="BS7" s="69"/>
      <c r="BT7" s="69"/>
      <c r="BU7" s="69"/>
      <c r="BV7" s="69"/>
      <c r="BW7" s="69"/>
      <c r="BX7" s="69"/>
      <c r="BY7" s="70"/>
    </row>
    <row r="8" spans="1:78" ht="18.75" customHeight="1" x14ac:dyDescent="0.15">
      <c r="A8" s="2"/>
      <c r="B8" s="64" t="str">
        <f>データ!I6</f>
        <v>法適用</v>
      </c>
      <c r="C8" s="64"/>
      <c r="D8" s="64"/>
      <c r="E8" s="64"/>
      <c r="F8" s="64"/>
      <c r="G8" s="64"/>
      <c r="H8" s="64"/>
      <c r="I8" s="64" t="str">
        <f>データ!J6</f>
        <v>下水道事業</v>
      </c>
      <c r="J8" s="64"/>
      <c r="K8" s="64"/>
      <c r="L8" s="64"/>
      <c r="M8" s="64"/>
      <c r="N8" s="64"/>
      <c r="O8" s="64"/>
      <c r="P8" s="64" t="str">
        <f>データ!K6</f>
        <v>農業集落排水</v>
      </c>
      <c r="Q8" s="64"/>
      <c r="R8" s="64"/>
      <c r="S8" s="64"/>
      <c r="T8" s="64"/>
      <c r="U8" s="64"/>
      <c r="V8" s="64"/>
      <c r="W8" s="64" t="str">
        <f>データ!L6</f>
        <v>F1</v>
      </c>
      <c r="X8" s="64"/>
      <c r="Y8" s="64"/>
      <c r="Z8" s="64"/>
      <c r="AA8" s="64"/>
      <c r="AB8" s="64"/>
      <c r="AC8" s="64"/>
      <c r="AD8" s="65" t="str">
        <f>データ!$M$6</f>
        <v>非設置</v>
      </c>
      <c r="AE8" s="65"/>
      <c r="AF8" s="65"/>
      <c r="AG8" s="65"/>
      <c r="AH8" s="65"/>
      <c r="AI8" s="65"/>
      <c r="AJ8" s="65"/>
      <c r="AK8" s="3"/>
      <c r="AL8" s="45">
        <f>データ!S6</f>
        <v>5788</v>
      </c>
      <c r="AM8" s="45"/>
      <c r="AN8" s="45"/>
      <c r="AO8" s="45"/>
      <c r="AP8" s="45"/>
      <c r="AQ8" s="45"/>
      <c r="AR8" s="45"/>
      <c r="AS8" s="45"/>
      <c r="AT8" s="44">
        <f>データ!T6</f>
        <v>233.52</v>
      </c>
      <c r="AU8" s="44"/>
      <c r="AV8" s="44"/>
      <c r="AW8" s="44"/>
      <c r="AX8" s="44"/>
      <c r="AY8" s="44"/>
      <c r="AZ8" s="44"/>
      <c r="BA8" s="44"/>
      <c r="BB8" s="44">
        <f>データ!U6</f>
        <v>24.79</v>
      </c>
      <c r="BC8" s="44"/>
      <c r="BD8" s="44"/>
      <c r="BE8" s="44"/>
      <c r="BF8" s="44"/>
      <c r="BG8" s="44"/>
      <c r="BH8" s="44"/>
      <c r="BI8" s="44"/>
      <c r="BJ8" s="3"/>
      <c r="BK8" s="3"/>
      <c r="BL8" s="60" t="s">
        <v>10</v>
      </c>
      <c r="BM8" s="61"/>
      <c r="BN8" s="62" t="s">
        <v>11</v>
      </c>
      <c r="BO8" s="62"/>
      <c r="BP8" s="62"/>
      <c r="BQ8" s="62"/>
      <c r="BR8" s="62"/>
      <c r="BS8" s="62"/>
      <c r="BT8" s="62"/>
      <c r="BU8" s="62"/>
      <c r="BV8" s="62"/>
      <c r="BW8" s="62"/>
      <c r="BX8" s="62"/>
      <c r="BY8" s="63"/>
    </row>
    <row r="9" spans="1:78" ht="18.75" customHeight="1" x14ac:dyDescent="0.15">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46" t="s">
        <v>16</v>
      </c>
      <c r="AE9" s="46"/>
      <c r="AF9" s="46"/>
      <c r="AG9" s="46"/>
      <c r="AH9" s="46"/>
      <c r="AI9" s="46"/>
      <c r="AJ9" s="46"/>
      <c r="AK9" s="3"/>
      <c r="AL9" s="46" t="s">
        <v>17</v>
      </c>
      <c r="AM9" s="46"/>
      <c r="AN9" s="46"/>
      <c r="AO9" s="46"/>
      <c r="AP9" s="46"/>
      <c r="AQ9" s="46"/>
      <c r="AR9" s="46"/>
      <c r="AS9" s="46"/>
      <c r="AT9" s="46" t="s">
        <v>18</v>
      </c>
      <c r="AU9" s="46"/>
      <c r="AV9" s="46"/>
      <c r="AW9" s="46"/>
      <c r="AX9" s="46"/>
      <c r="AY9" s="46"/>
      <c r="AZ9" s="46"/>
      <c r="BA9" s="46"/>
      <c r="BB9" s="46" t="s">
        <v>19</v>
      </c>
      <c r="BC9" s="46"/>
      <c r="BD9" s="46"/>
      <c r="BE9" s="46"/>
      <c r="BF9" s="46"/>
      <c r="BG9" s="46"/>
      <c r="BH9" s="46"/>
      <c r="BI9" s="46"/>
      <c r="BJ9" s="3"/>
      <c r="BK9" s="3"/>
      <c r="BL9" s="47" t="s">
        <v>20</v>
      </c>
      <c r="BM9" s="48"/>
      <c r="BN9" s="49" t="s">
        <v>21</v>
      </c>
      <c r="BO9" s="49"/>
      <c r="BP9" s="49"/>
      <c r="BQ9" s="49"/>
      <c r="BR9" s="49"/>
      <c r="BS9" s="49"/>
      <c r="BT9" s="49"/>
      <c r="BU9" s="49"/>
      <c r="BV9" s="49"/>
      <c r="BW9" s="49"/>
      <c r="BX9" s="49"/>
      <c r="BY9" s="50"/>
    </row>
    <row r="10" spans="1:78" ht="18.75" customHeight="1" x14ac:dyDescent="0.15">
      <c r="A10" s="2"/>
      <c r="B10" s="44" t="str">
        <f>データ!N6</f>
        <v>-</v>
      </c>
      <c r="C10" s="44"/>
      <c r="D10" s="44"/>
      <c r="E10" s="44"/>
      <c r="F10" s="44"/>
      <c r="G10" s="44"/>
      <c r="H10" s="44"/>
      <c r="I10" s="44">
        <f>データ!O6</f>
        <v>79.42</v>
      </c>
      <c r="J10" s="44"/>
      <c r="K10" s="44"/>
      <c r="L10" s="44"/>
      <c r="M10" s="44"/>
      <c r="N10" s="44"/>
      <c r="O10" s="44"/>
      <c r="P10" s="44">
        <f>データ!P6</f>
        <v>17.52</v>
      </c>
      <c r="Q10" s="44"/>
      <c r="R10" s="44"/>
      <c r="S10" s="44"/>
      <c r="T10" s="44"/>
      <c r="U10" s="44"/>
      <c r="V10" s="44"/>
      <c r="W10" s="44">
        <f>データ!Q6</f>
        <v>100</v>
      </c>
      <c r="X10" s="44"/>
      <c r="Y10" s="44"/>
      <c r="Z10" s="44"/>
      <c r="AA10" s="44"/>
      <c r="AB10" s="44"/>
      <c r="AC10" s="44"/>
      <c r="AD10" s="45">
        <f>データ!R6</f>
        <v>3520</v>
      </c>
      <c r="AE10" s="45"/>
      <c r="AF10" s="45"/>
      <c r="AG10" s="45"/>
      <c r="AH10" s="45"/>
      <c r="AI10" s="45"/>
      <c r="AJ10" s="45"/>
      <c r="AK10" s="2"/>
      <c r="AL10" s="45">
        <f>データ!V6</f>
        <v>997</v>
      </c>
      <c r="AM10" s="45"/>
      <c r="AN10" s="45"/>
      <c r="AO10" s="45"/>
      <c r="AP10" s="45"/>
      <c r="AQ10" s="45"/>
      <c r="AR10" s="45"/>
      <c r="AS10" s="45"/>
      <c r="AT10" s="44">
        <f>データ!W6</f>
        <v>0.9</v>
      </c>
      <c r="AU10" s="44"/>
      <c r="AV10" s="44"/>
      <c r="AW10" s="44"/>
      <c r="AX10" s="44"/>
      <c r="AY10" s="44"/>
      <c r="AZ10" s="44"/>
      <c r="BA10" s="44"/>
      <c r="BB10" s="44">
        <f>データ!X6</f>
        <v>1107.78</v>
      </c>
      <c r="BC10" s="44"/>
      <c r="BD10" s="44"/>
      <c r="BE10" s="44"/>
      <c r="BF10" s="44"/>
      <c r="BG10" s="44"/>
      <c r="BH10" s="44"/>
      <c r="BI10" s="44"/>
      <c r="BJ10" s="2"/>
      <c r="BK10" s="2"/>
      <c r="BL10" s="51" t="s">
        <v>22</v>
      </c>
      <c r="BM10" s="52"/>
      <c r="BN10" s="53" t="s">
        <v>23</v>
      </c>
      <c r="BO10" s="53"/>
      <c r="BP10" s="53"/>
      <c r="BQ10" s="53"/>
      <c r="BR10" s="53"/>
      <c r="BS10" s="53"/>
      <c r="BT10" s="53"/>
      <c r="BU10" s="53"/>
      <c r="BV10" s="53"/>
      <c r="BW10" s="53"/>
      <c r="BX10" s="53"/>
      <c r="BY10" s="54"/>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114</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113</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112</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【104.30】</v>
      </c>
      <c r="F85" s="12" t="str">
        <f>データ!AT6</f>
        <v>【102.74】</v>
      </c>
      <c r="G85" s="12" t="str">
        <f>データ!BE6</f>
        <v>【47.19】</v>
      </c>
      <c r="H85" s="12" t="str">
        <f>データ!BP6</f>
        <v>【798.10】</v>
      </c>
      <c r="I85" s="12" t="str">
        <f>データ!CA6</f>
        <v>【54.51】</v>
      </c>
      <c r="J85" s="12" t="str">
        <f>データ!CL6</f>
        <v>【286.33】</v>
      </c>
      <c r="K85" s="12" t="str">
        <f>データ!CW6</f>
        <v>【49.92】</v>
      </c>
      <c r="L85" s="12" t="str">
        <f>データ!DH6</f>
        <v>【87.80】</v>
      </c>
      <c r="M85" s="12" t="str">
        <f>データ!DS6</f>
        <v>【28.46】</v>
      </c>
      <c r="N85" s="12" t="str">
        <f>データ!ED6</f>
        <v>【0.03】</v>
      </c>
      <c r="O85" s="12" t="str">
        <f>データ!EO6</f>
        <v>【0.02】</v>
      </c>
    </row>
  </sheetData>
  <sheetProtection algorithmName="SHA-512" hashValue="6lr0uQv9QJ7XR166L7Mjel75qNA6bVVJy7oG1JIwfSLGxdYmxD8n4Z64e8MvW8/XPcJHbIfQdojWUhdCBQPpoQ==" saltValue="t1KdjljfOLTM8i8VEvuVx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313645</v>
      </c>
      <c r="D6" s="19">
        <f t="shared" si="3"/>
        <v>46</v>
      </c>
      <c r="E6" s="19">
        <f t="shared" si="3"/>
        <v>17</v>
      </c>
      <c r="F6" s="19">
        <f t="shared" si="3"/>
        <v>5</v>
      </c>
      <c r="G6" s="19">
        <f t="shared" si="3"/>
        <v>0</v>
      </c>
      <c r="H6" s="19" t="str">
        <f t="shared" si="3"/>
        <v>鳥取県　三朝町</v>
      </c>
      <c r="I6" s="19" t="str">
        <f t="shared" si="3"/>
        <v>法適用</v>
      </c>
      <c r="J6" s="19" t="str">
        <f t="shared" si="3"/>
        <v>下水道事業</v>
      </c>
      <c r="K6" s="19" t="str">
        <f t="shared" si="3"/>
        <v>農業集落排水</v>
      </c>
      <c r="L6" s="19" t="str">
        <f t="shared" si="3"/>
        <v>F1</v>
      </c>
      <c r="M6" s="19" t="str">
        <f t="shared" si="3"/>
        <v>非設置</v>
      </c>
      <c r="N6" s="20" t="str">
        <f t="shared" si="3"/>
        <v>-</v>
      </c>
      <c r="O6" s="20">
        <f t="shared" si="3"/>
        <v>79.42</v>
      </c>
      <c r="P6" s="20">
        <f t="shared" si="3"/>
        <v>17.52</v>
      </c>
      <c r="Q6" s="20">
        <f t="shared" si="3"/>
        <v>100</v>
      </c>
      <c r="R6" s="20">
        <f t="shared" si="3"/>
        <v>3520</v>
      </c>
      <c r="S6" s="20">
        <f t="shared" si="3"/>
        <v>5788</v>
      </c>
      <c r="T6" s="20">
        <f t="shared" si="3"/>
        <v>233.52</v>
      </c>
      <c r="U6" s="20">
        <f t="shared" si="3"/>
        <v>24.79</v>
      </c>
      <c r="V6" s="20">
        <f t="shared" si="3"/>
        <v>997</v>
      </c>
      <c r="W6" s="20">
        <f t="shared" si="3"/>
        <v>0.9</v>
      </c>
      <c r="X6" s="20">
        <f t="shared" si="3"/>
        <v>1107.78</v>
      </c>
      <c r="Y6" s="21" t="str">
        <f>IF(Y7="",NA(),Y7)</f>
        <v>-</v>
      </c>
      <c r="Z6" s="21" t="str">
        <f t="shared" ref="Z6:AH6" si="4">IF(Z7="",NA(),Z7)</f>
        <v>-</v>
      </c>
      <c r="AA6" s="21" t="str">
        <f t="shared" si="4"/>
        <v>-</v>
      </c>
      <c r="AB6" s="21" t="str">
        <f t="shared" si="4"/>
        <v>-</v>
      </c>
      <c r="AC6" s="21">
        <f t="shared" si="4"/>
        <v>121.09</v>
      </c>
      <c r="AD6" s="21" t="str">
        <f t="shared" si="4"/>
        <v>-</v>
      </c>
      <c r="AE6" s="21" t="str">
        <f t="shared" si="4"/>
        <v>-</v>
      </c>
      <c r="AF6" s="21" t="str">
        <f t="shared" si="4"/>
        <v>-</v>
      </c>
      <c r="AG6" s="21" t="str">
        <f t="shared" si="4"/>
        <v>-</v>
      </c>
      <c r="AH6" s="21">
        <f t="shared" si="4"/>
        <v>103.04</v>
      </c>
      <c r="AI6" s="20" t="str">
        <f>IF(AI7="","",IF(AI7="-","【-】","【"&amp;SUBSTITUTE(TEXT(AI7,"#,##0.00"),"-","△")&amp;"】"))</f>
        <v>【104.30】</v>
      </c>
      <c r="AJ6" s="21" t="str">
        <f>IF(AJ7="",NA(),AJ7)</f>
        <v>-</v>
      </c>
      <c r="AK6" s="21" t="str">
        <f t="shared" ref="AK6:AS6" si="5">IF(AK7="",NA(),AK7)</f>
        <v>-</v>
      </c>
      <c r="AL6" s="21" t="str">
        <f t="shared" si="5"/>
        <v>-</v>
      </c>
      <c r="AM6" s="21" t="str">
        <f t="shared" si="5"/>
        <v>-</v>
      </c>
      <c r="AN6" s="20">
        <f t="shared" si="5"/>
        <v>0</v>
      </c>
      <c r="AO6" s="21" t="str">
        <f t="shared" si="5"/>
        <v>-</v>
      </c>
      <c r="AP6" s="21" t="str">
        <f t="shared" si="5"/>
        <v>-</v>
      </c>
      <c r="AQ6" s="21" t="str">
        <f t="shared" si="5"/>
        <v>-</v>
      </c>
      <c r="AR6" s="21" t="str">
        <f t="shared" si="5"/>
        <v>-</v>
      </c>
      <c r="AS6" s="21">
        <f t="shared" si="5"/>
        <v>100.31</v>
      </c>
      <c r="AT6" s="20" t="str">
        <f>IF(AT7="","",IF(AT7="-","【-】","【"&amp;SUBSTITUTE(TEXT(AT7,"#,##0.00"),"-","△")&amp;"】"))</f>
        <v>【102.74】</v>
      </c>
      <c r="AU6" s="21" t="str">
        <f>IF(AU7="",NA(),AU7)</f>
        <v>-</v>
      </c>
      <c r="AV6" s="21" t="str">
        <f t="shared" ref="AV6:BD6" si="6">IF(AV7="",NA(),AV7)</f>
        <v>-</v>
      </c>
      <c r="AW6" s="21" t="str">
        <f t="shared" si="6"/>
        <v>-</v>
      </c>
      <c r="AX6" s="21" t="str">
        <f t="shared" si="6"/>
        <v>-</v>
      </c>
      <c r="AY6" s="21">
        <f t="shared" si="6"/>
        <v>105.56</v>
      </c>
      <c r="AZ6" s="21" t="str">
        <f t="shared" si="6"/>
        <v>-</v>
      </c>
      <c r="BA6" s="21" t="str">
        <f t="shared" si="6"/>
        <v>-</v>
      </c>
      <c r="BB6" s="21" t="str">
        <f t="shared" si="6"/>
        <v>-</v>
      </c>
      <c r="BC6" s="21" t="str">
        <f t="shared" si="6"/>
        <v>-</v>
      </c>
      <c r="BD6" s="21">
        <f t="shared" si="6"/>
        <v>41.03</v>
      </c>
      <c r="BE6" s="20" t="str">
        <f>IF(BE7="","",IF(BE7="-","【-】","【"&amp;SUBSTITUTE(TEXT(BE7,"#,##0.00"),"-","△")&amp;"】"))</f>
        <v>【47.19】</v>
      </c>
      <c r="BF6" s="21" t="str">
        <f>IF(BF7="",NA(),BF7)</f>
        <v>-</v>
      </c>
      <c r="BG6" s="21" t="str">
        <f t="shared" ref="BG6:BO6" si="7">IF(BG7="",NA(),BG7)</f>
        <v>-</v>
      </c>
      <c r="BH6" s="21" t="str">
        <f t="shared" si="7"/>
        <v>-</v>
      </c>
      <c r="BI6" s="21" t="str">
        <f t="shared" si="7"/>
        <v>-</v>
      </c>
      <c r="BJ6" s="21">
        <f t="shared" si="7"/>
        <v>1287.81</v>
      </c>
      <c r="BK6" s="21" t="str">
        <f t="shared" si="7"/>
        <v>-</v>
      </c>
      <c r="BL6" s="21" t="str">
        <f t="shared" si="7"/>
        <v>-</v>
      </c>
      <c r="BM6" s="21" t="str">
        <f t="shared" si="7"/>
        <v>-</v>
      </c>
      <c r="BN6" s="21" t="str">
        <f t="shared" si="7"/>
        <v>-</v>
      </c>
      <c r="BO6" s="21">
        <f t="shared" si="7"/>
        <v>796.8</v>
      </c>
      <c r="BP6" s="20" t="str">
        <f>IF(BP7="","",IF(BP7="-","【-】","【"&amp;SUBSTITUTE(TEXT(BP7,"#,##0.00"),"-","△")&amp;"】"))</f>
        <v>【798.10】</v>
      </c>
      <c r="BQ6" s="21" t="str">
        <f>IF(BQ7="",NA(),BQ7)</f>
        <v>-</v>
      </c>
      <c r="BR6" s="21" t="str">
        <f t="shared" ref="BR6:BZ6" si="8">IF(BR7="",NA(),BR7)</f>
        <v>-</v>
      </c>
      <c r="BS6" s="21" t="str">
        <f t="shared" si="8"/>
        <v>-</v>
      </c>
      <c r="BT6" s="21" t="str">
        <f t="shared" si="8"/>
        <v>-</v>
      </c>
      <c r="BU6" s="21">
        <f t="shared" si="8"/>
        <v>36</v>
      </c>
      <c r="BV6" s="21" t="str">
        <f t="shared" si="8"/>
        <v>-</v>
      </c>
      <c r="BW6" s="21" t="str">
        <f t="shared" si="8"/>
        <v>-</v>
      </c>
      <c r="BX6" s="21" t="str">
        <f t="shared" si="8"/>
        <v>-</v>
      </c>
      <c r="BY6" s="21" t="str">
        <f t="shared" si="8"/>
        <v>-</v>
      </c>
      <c r="BZ6" s="21">
        <f t="shared" si="8"/>
        <v>58.41</v>
      </c>
      <c r="CA6" s="20" t="str">
        <f>IF(CA7="","",IF(CA7="-","【-】","【"&amp;SUBSTITUTE(TEXT(CA7,"#,##0.00"),"-","△")&amp;"】"))</f>
        <v>【54.51】</v>
      </c>
      <c r="CB6" s="21" t="str">
        <f>IF(CB7="",NA(),CB7)</f>
        <v>-</v>
      </c>
      <c r="CC6" s="21" t="str">
        <f t="shared" ref="CC6:CK6" si="9">IF(CC7="",NA(),CC7)</f>
        <v>-</v>
      </c>
      <c r="CD6" s="21" t="str">
        <f t="shared" si="9"/>
        <v>-</v>
      </c>
      <c r="CE6" s="21" t="str">
        <f t="shared" si="9"/>
        <v>-</v>
      </c>
      <c r="CF6" s="21">
        <f t="shared" si="9"/>
        <v>499.05</v>
      </c>
      <c r="CG6" s="21" t="str">
        <f t="shared" si="9"/>
        <v>-</v>
      </c>
      <c r="CH6" s="21" t="str">
        <f t="shared" si="9"/>
        <v>-</v>
      </c>
      <c r="CI6" s="21" t="str">
        <f t="shared" si="9"/>
        <v>-</v>
      </c>
      <c r="CJ6" s="21" t="str">
        <f t="shared" si="9"/>
        <v>-</v>
      </c>
      <c r="CK6" s="21">
        <f t="shared" si="9"/>
        <v>267.33999999999997</v>
      </c>
      <c r="CL6" s="20" t="str">
        <f>IF(CL7="","",IF(CL7="-","【-】","【"&amp;SUBSTITUTE(TEXT(CL7,"#,##0.00"),"-","△")&amp;"】"))</f>
        <v>【286.33】</v>
      </c>
      <c r="CM6" s="21" t="str">
        <f>IF(CM7="",NA(),CM7)</f>
        <v>-</v>
      </c>
      <c r="CN6" s="21" t="str">
        <f t="shared" ref="CN6:CV6" si="10">IF(CN7="",NA(),CN7)</f>
        <v>-</v>
      </c>
      <c r="CO6" s="21" t="str">
        <f t="shared" si="10"/>
        <v>-</v>
      </c>
      <c r="CP6" s="21" t="str">
        <f t="shared" si="10"/>
        <v>-</v>
      </c>
      <c r="CQ6" s="21">
        <f t="shared" si="10"/>
        <v>40.11</v>
      </c>
      <c r="CR6" s="21" t="str">
        <f t="shared" si="10"/>
        <v>-</v>
      </c>
      <c r="CS6" s="21" t="str">
        <f t="shared" si="10"/>
        <v>-</v>
      </c>
      <c r="CT6" s="21" t="str">
        <f t="shared" si="10"/>
        <v>-</v>
      </c>
      <c r="CU6" s="21" t="str">
        <f t="shared" si="10"/>
        <v>-</v>
      </c>
      <c r="CV6" s="21">
        <f t="shared" si="10"/>
        <v>52.34</v>
      </c>
      <c r="CW6" s="20" t="str">
        <f>IF(CW7="","",IF(CW7="-","【-】","【"&amp;SUBSTITUTE(TEXT(CW7,"#,##0.00"),"-","△")&amp;"】"))</f>
        <v>【49.92】</v>
      </c>
      <c r="CX6" s="21" t="str">
        <f>IF(CX7="",NA(),CX7)</f>
        <v>-</v>
      </c>
      <c r="CY6" s="21" t="str">
        <f t="shared" ref="CY6:DG6" si="11">IF(CY7="",NA(),CY7)</f>
        <v>-</v>
      </c>
      <c r="CZ6" s="21" t="str">
        <f t="shared" si="11"/>
        <v>-</v>
      </c>
      <c r="DA6" s="21" t="str">
        <f t="shared" si="11"/>
        <v>-</v>
      </c>
      <c r="DB6" s="21">
        <f t="shared" si="11"/>
        <v>92.08</v>
      </c>
      <c r="DC6" s="21" t="str">
        <f t="shared" si="11"/>
        <v>-</v>
      </c>
      <c r="DD6" s="21" t="str">
        <f t="shared" si="11"/>
        <v>-</v>
      </c>
      <c r="DE6" s="21" t="str">
        <f t="shared" si="11"/>
        <v>-</v>
      </c>
      <c r="DF6" s="21" t="str">
        <f t="shared" si="11"/>
        <v>-</v>
      </c>
      <c r="DG6" s="21">
        <f t="shared" si="11"/>
        <v>90.05</v>
      </c>
      <c r="DH6" s="20" t="str">
        <f>IF(DH7="","",IF(DH7="-","【-】","【"&amp;SUBSTITUTE(TEXT(DH7,"#,##0.00"),"-","△")&amp;"】"))</f>
        <v>【87.80】</v>
      </c>
      <c r="DI6" s="21" t="str">
        <f>IF(DI7="",NA(),DI7)</f>
        <v>-</v>
      </c>
      <c r="DJ6" s="21" t="str">
        <f t="shared" ref="DJ6:DR6" si="12">IF(DJ7="",NA(),DJ7)</f>
        <v>-</v>
      </c>
      <c r="DK6" s="21" t="str">
        <f t="shared" si="12"/>
        <v>-</v>
      </c>
      <c r="DL6" s="21" t="str">
        <f t="shared" si="12"/>
        <v>-</v>
      </c>
      <c r="DM6" s="21">
        <f t="shared" si="12"/>
        <v>58.44</v>
      </c>
      <c r="DN6" s="21" t="str">
        <f t="shared" si="12"/>
        <v>-</v>
      </c>
      <c r="DO6" s="21" t="str">
        <f t="shared" si="12"/>
        <v>-</v>
      </c>
      <c r="DP6" s="21" t="str">
        <f t="shared" si="12"/>
        <v>-</v>
      </c>
      <c r="DQ6" s="21" t="str">
        <f t="shared" si="12"/>
        <v>-</v>
      </c>
      <c r="DR6" s="21">
        <f t="shared" si="12"/>
        <v>30.49</v>
      </c>
      <c r="DS6" s="20" t="str">
        <f>IF(DS7="","",IF(DS7="-","【-】","【"&amp;SUBSTITUTE(TEXT(DS7,"#,##0.00"),"-","△")&amp;"】"))</f>
        <v>【28.46】</v>
      </c>
      <c r="DT6" s="21" t="str">
        <f>IF(DT7="",NA(),DT7)</f>
        <v>-</v>
      </c>
      <c r="DU6" s="21" t="str">
        <f t="shared" ref="DU6:EC6" si="13">IF(DU7="",NA(),DU7)</f>
        <v>-</v>
      </c>
      <c r="DV6" s="21" t="str">
        <f t="shared" si="13"/>
        <v>-</v>
      </c>
      <c r="DW6" s="21" t="str">
        <f t="shared" si="13"/>
        <v>-</v>
      </c>
      <c r="DX6" s="20">
        <f t="shared" si="13"/>
        <v>0</v>
      </c>
      <c r="DY6" s="21" t="str">
        <f t="shared" si="13"/>
        <v>-</v>
      </c>
      <c r="DZ6" s="21" t="str">
        <f t="shared" si="13"/>
        <v>-</v>
      </c>
      <c r="EA6" s="21" t="str">
        <f t="shared" si="13"/>
        <v>-</v>
      </c>
      <c r="EB6" s="21" t="str">
        <f t="shared" si="13"/>
        <v>-</v>
      </c>
      <c r="EC6" s="21">
        <f t="shared" si="13"/>
        <v>0.05</v>
      </c>
      <c r="ED6" s="20" t="str">
        <f>IF(ED7="","",IF(ED7="-","【-】","【"&amp;SUBSTITUTE(TEXT(ED7,"#,##0.00"),"-","△")&amp;"】"))</f>
        <v>【0.03】</v>
      </c>
      <c r="EE6" s="21" t="str">
        <f>IF(EE7="",NA(),EE7)</f>
        <v>-</v>
      </c>
      <c r="EF6" s="21" t="str">
        <f t="shared" ref="EF6:EN6" si="14">IF(EF7="",NA(),EF7)</f>
        <v>-</v>
      </c>
      <c r="EG6" s="21" t="str">
        <f t="shared" si="14"/>
        <v>-</v>
      </c>
      <c r="EH6" s="21" t="str">
        <f t="shared" si="14"/>
        <v>-</v>
      </c>
      <c r="EI6" s="20">
        <f t="shared" si="14"/>
        <v>0</v>
      </c>
      <c r="EJ6" s="21" t="str">
        <f t="shared" si="14"/>
        <v>-</v>
      </c>
      <c r="EK6" s="21" t="str">
        <f t="shared" si="14"/>
        <v>-</v>
      </c>
      <c r="EL6" s="21" t="str">
        <f t="shared" si="14"/>
        <v>-</v>
      </c>
      <c r="EM6" s="21" t="str">
        <f t="shared" si="14"/>
        <v>-</v>
      </c>
      <c r="EN6" s="21">
        <f t="shared" si="14"/>
        <v>0.02</v>
      </c>
      <c r="EO6" s="20" t="str">
        <f>IF(EO7="","",IF(EO7="-","【-】","【"&amp;SUBSTITUTE(TEXT(EO7,"#,##0.00"),"-","△")&amp;"】"))</f>
        <v>【0.02】</v>
      </c>
    </row>
    <row r="7" spans="1:148" s="22" customFormat="1" x14ac:dyDescent="0.15">
      <c r="A7" s="14"/>
      <c r="B7" s="23">
        <v>2024</v>
      </c>
      <c r="C7" s="23">
        <v>313645</v>
      </c>
      <c r="D7" s="23">
        <v>46</v>
      </c>
      <c r="E7" s="23">
        <v>17</v>
      </c>
      <c r="F7" s="23">
        <v>5</v>
      </c>
      <c r="G7" s="23">
        <v>0</v>
      </c>
      <c r="H7" s="23" t="s">
        <v>96</v>
      </c>
      <c r="I7" s="23" t="s">
        <v>97</v>
      </c>
      <c r="J7" s="23" t="s">
        <v>98</v>
      </c>
      <c r="K7" s="23" t="s">
        <v>99</v>
      </c>
      <c r="L7" s="23" t="s">
        <v>100</v>
      </c>
      <c r="M7" s="23" t="s">
        <v>101</v>
      </c>
      <c r="N7" s="24" t="s">
        <v>102</v>
      </c>
      <c r="O7" s="24">
        <v>79.42</v>
      </c>
      <c r="P7" s="24">
        <v>17.52</v>
      </c>
      <c r="Q7" s="24">
        <v>100</v>
      </c>
      <c r="R7" s="24">
        <v>3520</v>
      </c>
      <c r="S7" s="24">
        <v>5788</v>
      </c>
      <c r="T7" s="24">
        <v>233.52</v>
      </c>
      <c r="U7" s="24">
        <v>24.79</v>
      </c>
      <c r="V7" s="24">
        <v>997</v>
      </c>
      <c r="W7" s="24">
        <v>0.9</v>
      </c>
      <c r="X7" s="24">
        <v>1107.78</v>
      </c>
      <c r="Y7" s="24" t="s">
        <v>102</v>
      </c>
      <c r="Z7" s="24" t="s">
        <v>102</v>
      </c>
      <c r="AA7" s="24" t="s">
        <v>102</v>
      </c>
      <c r="AB7" s="24" t="s">
        <v>102</v>
      </c>
      <c r="AC7" s="24">
        <v>121.09</v>
      </c>
      <c r="AD7" s="24" t="s">
        <v>102</v>
      </c>
      <c r="AE7" s="24" t="s">
        <v>102</v>
      </c>
      <c r="AF7" s="24" t="s">
        <v>102</v>
      </c>
      <c r="AG7" s="24" t="s">
        <v>102</v>
      </c>
      <c r="AH7" s="24">
        <v>103.04</v>
      </c>
      <c r="AI7" s="24">
        <v>104.3</v>
      </c>
      <c r="AJ7" s="24" t="s">
        <v>102</v>
      </c>
      <c r="AK7" s="24" t="s">
        <v>102</v>
      </c>
      <c r="AL7" s="24" t="s">
        <v>102</v>
      </c>
      <c r="AM7" s="24" t="s">
        <v>102</v>
      </c>
      <c r="AN7" s="24">
        <v>0</v>
      </c>
      <c r="AO7" s="24" t="s">
        <v>102</v>
      </c>
      <c r="AP7" s="24" t="s">
        <v>102</v>
      </c>
      <c r="AQ7" s="24" t="s">
        <v>102</v>
      </c>
      <c r="AR7" s="24" t="s">
        <v>102</v>
      </c>
      <c r="AS7" s="24">
        <v>100.31</v>
      </c>
      <c r="AT7" s="24">
        <v>102.74</v>
      </c>
      <c r="AU7" s="24" t="s">
        <v>102</v>
      </c>
      <c r="AV7" s="24" t="s">
        <v>102</v>
      </c>
      <c r="AW7" s="24" t="s">
        <v>102</v>
      </c>
      <c r="AX7" s="24" t="s">
        <v>102</v>
      </c>
      <c r="AY7" s="24">
        <v>105.56</v>
      </c>
      <c r="AZ7" s="24" t="s">
        <v>102</v>
      </c>
      <c r="BA7" s="24" t="s">
        <v>102</v>
      </c>
      <c r="BB7" s="24" t="s">
        <v>102</v>
      </c>
      <c r="BC7" s="24" t="s">
        <v>102</v>
      </c>
      <c r="BD7" s="24">
        <v>41.03</v>
      </c>
      <c r="BE7" s="24">
        <v>47.19</v>
      </c>
      <c r="BF7" s="24" t="s">
        <v>102</v>
      </c>
      <c r="BG7" s="24" t="s">
        <v>102</v>
      </c>
      <c r="BH7" s="24" t="s">
        <v>102</v>
      </c>
      <c r="BI7" s="24" t="s">
        <v>102</v>
      </c>
      <c r="BJ7" s="24">
        <v>1287.81</v>
      </c>
      <c r="BK7" s="24" t="s">
        <v>102</v>
      </c>
      <c r="BL7" s="24" t="s">
        <v>102</v>
      </c>
      <c r="BM7" s="24" t="s">
        <v>102</v>
      </c>
      <c r="BN7" s="24" t="s">
        <v>102</v>
      </c>
      <c r="BO7" s="24">
        <v>796.8</v>
      </c>
      <c r="BP7" s="24">
        <v>798.1</v>
      </c>
      <c r="BQ7" s="24" t="s">
        <v>102</v>
      </c>
      <c r="BR7" s="24" t="s">
        <v>102</v>
      </c>
      <c r="BS7" s="24" t="s">
        <v>102</v>
      </c>
      <c r="BT7" s="24" t="s">
        <v>102</v>
      </c>
      <c r="BU7" s="24">
        <v>36</v>
      </c>
      <c r="BV7" s="24" t="s">
        <v>102</v>
      </c>
      <c r="BW7" s="24" t="s">
        <v>102</v>
      </c>
      <c r="BX7" s="24" t="s">
        <v>102</v>
      </c>
      <c r="BY7" s="24" t="s">
        <v>102</v>
      </c>
      <c r="BZ7" s="24">
        <v>58.41</v>
      </c>
      <c r="CA7" s="24">
        <v>54.51</v>
      </c>
      <c r="CB7" s="24" t="s">
        <v>102</v>
      </c>
      <c r="CC7" s="24" t="s">
        <v>102</v>
      </c>
      <c r="CD7" s="24" t="s">
        <v>102</v>
      </c>
      <c r="CE7" s="24" t="s">
        <v>102</v>
      </c>
      <c r="CF7" s="24">
        <v>499.05</v>
      </c>
      <c r="CG7" s="24" t="s">
        <v>102</v>
      </c>
      <c r="CH7" s="24" t="s">
        <v>102</v>
      </c>
      <c r="CI7" s="24" t="s">
        <v>102</v>
      </c>
      <c r="CJ7" s="24" t="s">
        <v>102</v>
      </c>
      <c r="CK7" s="24">
        <v>267.33999999999997</v>
      </c>
      <c r="CL7" s="24">
        <v>286.33</v>
      </c>
      <c r="CM7" s="24" t="s">
        <v>102</v>
      </c>
      <c r="CN7" s="24" t="s">
        <v>102</v>
      </c>
      <c r="CO7" s="24" t="s">
        <v>102</v>
      </c>
      <c r="CP7" s="24" t="s">
        <v>102</v>
      </c>
      <c r="CQ7" s="24">
        <v>40.11</v>
      </c>
      <c r="CR7" s="24" t="s">
        <v>102</v>
      </c>
      <c r="CS7" s="24" t="s">
        <v>102</v>
      </c>
      <c r="CT7" s="24" t="s">
        <v>102</v>
      </c>
      <c r="CU7" s="24" t="s">
        <v>102</v>
      </c>
      <c r="CV7" s="24">
        <v>52.34</v>
      </c>
      <c r="CW7" s="24">
        <v>49.92</v>
      </c>
      <c r="CX7" s="24" t="s">
        <v>102</v>
      </c>
      <c r="CY7" s="24" t="s">
        <v>102</v>
      </c>
      <c r="CZ7" s="24" t="s">
        <v>102</v>
      </c>
      <c r="DA7" s="24" t="s">
        <v>102</v>
      </c>
      <c r="DB7" s="24">
        <v>92.08</v>
      </c>
      <c r="DC7" s="24" t="s">
        <v>102</v>
      </c>
      <c r="DD7" s="24" t="s">
        <v>102</v>
      </c>
      <c r="DE7" s="24" t="s">
        <v>102</v>
      </c>
      <c r="DF7" s="24" t="s">
        <v>102</v>
      </c>
      <c r="DG7" s="24">
        <v>90.05</v>
      </c>
      <c r="DH7" s="24">
        <v>87.8</v>
      </c>
      <c r="DI7" s="24" t="s">
        <v>102</v>
      </c>
      <c r="DJ7" s="24" t="s">
        <v>102</v>
      </c>
      <c r="DK7" s="24" t="s">
        <v>102</v>
      </c>
      <c r="DL7" s="24" t="s">
        <v>102</v>
      </c>
      <c r="DM7" s="24">
        <v>58.44</v>
      </c>
      <c r="DN7" s="24" t="s">
        <v>102</v>
      </c>
      <c r="DO7" s="24" t="s">
        <v>102</v>
      </c>
      <c r="DP7" s="24" t="s">
        <v>102</v>
      </c>
      <c r="DQ7" s="24" t="s">
        <v>102</v>
      </c>
      <c r="DR7" s="24">
        <v>30.49</v>
      </c>
      <c r="DS7" s="24">
        <v>28.46</v>
      </c>
      <c r="DT7" s="24" t="s">
        <v>102</v>
      </c>
      <c r="DU7" s="24" t="s">
        <v>102</v>
      </c>
      <c r="DV7" s="24" t="s">
        <v>102</v>
      </c>
      <c r="DW7" s="24" t="s">
        <v>102</v>
      </c>
      <c r="DX7" s="24">
        <v>0</v>
      </c>
      <c r="DY7" s="24" t="s">
        <v>102</v>
      </c>
      <c r="DZ7" s="24" t="s">
        <v>102</v>
      </c>
      <c r="EA7" s="24" t="s">
        <v>102</v>
      </c>
      <c r="EB7" s="24" t="s">
        <v>102</v>
      </c>
      <c r="EC7" s="24">
        <v>0.05</v>
      </c>
      <c r="ED7" s="24">
        <v>0.03</v>
      </c>
      <c r="EE7" s="24" t="s">
        <v>102</v>
      </c>
      <c r="EF7" s="24" t="s">
        <v>102</v>
      </c>
      <c r="EG7" s="24" t="s">
        <v>102</v>
      </c>
      <c r="EH7" s="24" t="s">
        <v>102</v>
      </c>
      <c r="EI7" s="24">
        <v>0</v>
      </c>
      <c r="EJ7" s="24" t="s">
        <v>102</v>
      </c>
      <c r="EK7" s="24" t="s">
        <v>102</v>
      </c>
      <c r="EL7" s="24" t="s">
        <v>102</v>
      </c>
      <c r="EM7" s="24" t="s">
        <v>102</v>
      </c>
      <c r="EN7" s="24">
        <v>0.02</v>
      </c>
      <c r="EO7" s="24">
        <v>0.02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