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職員共有FS\建設水道課\上下水道室\23 ○決算統計\08 経営比較分析表（平成26年度～）\R07\【経営比較分析表】2024_313645_46_1718\【経営比較分析表】2024_313645_46_1718\"/>
    </mc:Choice>
  </mc:AlternateContent>
  <xr:revisionPtr revIDLastSave="0" documentId="13_ncr:1_{F4581C0E-5C3F-4765-98EF-A0A29057CAC6}" xr6:coauthVersionLast="47" xr6:coauthVersionMax="47" xr10:uidLastSave="{00000000-0000-0000-0000-000000000000}"/>
  <workbookProtection workbookAlgorithmName="SHA-512" workbookHashValue="6SbJRa9fA5nstmwKvxEOL+qKv+3tYWivUN/oIZc8aMqgMG4K4lZh17tedJpg+Kme/w1+obbgQxKrw5CGqt/z2g==" workbookSaltValue="GrqFnGpn4Raclo49WnRob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F85" i="4"/>
  <c r="E85" i="4"/>
  <c r="AT10" i="4"/>
  <c r="I10" i="4"/>
  <c r="AL8" i="4"/>
  <c r="P8"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<sst xmlns="http://schemas.openxmlformats.org/spreadsheetml/2006/main" count="320" uniqueCount="115">
  <si>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</si>
  <si>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</si>
  <si>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</si>
  <si>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</si>
  <si>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</si>
  <si>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</si>
  <si>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</si>
  <si>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</si>
  <si>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</si>
  <si>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</si>
  <si>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</si>
  <si>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</si>
  <si>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</si>
  <si>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</si>
  <si>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</si>
  <si>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</si>
  <si>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</si>
  <si>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</si>
  <si>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</si>
  <si>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</si>
  <si>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</si>
  <si>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</si>
  <si>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</si>
  <si>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</si>
  <si>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</si>
  <si>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</si>
  <si>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</si>
  <si>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</si>
  <si>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</si>
  <si>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</si>
  <si>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</si>
  <si>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</si>
  <si>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</si>
  <si>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</si>
  <si>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</si>
  <si>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</si>
  <si>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</si>
  <si>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</si>
  <si>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</si>
  <si>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</si>
  <si>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</si>
  <si>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</si>
  <si>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</si>
  <si>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</si>
  <si>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</si>
  <si>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</si>
  <si>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</si>
  <si>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</si>
  <si>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</si>
  <si>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</si>
  <si>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</si>
  <si>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</si>
  <si>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</si>
  <si>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</si>
  <si>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</si>
  <si>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</si>
  <si>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</si>
  <si>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</si>
  <si>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</si>
  <si>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</si>
  <si>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</si>
  <si>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</si>
  <si>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</si>
  <si>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</si>
  <si>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</si>
  <si>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</si>
  <si>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</si>
  <si>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</si>
  <si>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</si>
  <si>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</si>
  <si>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</si>
  <si>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</si>
  <si>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</si>
  <si>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</si>
  <si>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</si>
  <si>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</si>
  <si>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</si>
  <si>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</si>
  <si>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</si>
  <si>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</si>
  <si>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</si>
  <si>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</si>
  <si>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</si>
  <si>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</si>
  <si>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</si>
  <si>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</si>
  <si>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</si>
  <si>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</si>
  <si>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</si>
  <si>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</si>
  <si>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</si>
  <si>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</si>
  <si>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</si>
  <si>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</si>
  <si>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</si>
  <si>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</si>
  <si>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三朝町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</si>
  <si>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</si>
  <si>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</si>
  <si>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</si>
  <si>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</si>
  <si>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</si>
  <si>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</si>
  <si>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</si>
  <si>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</si>
  <si>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</si>
  <si>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</si>
  <si>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</si>
  <si>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</si>
  <si>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</si>
  <si>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</si>
  <si>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</si>
  <si>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①有形固定資産減価償却率は平均値を大きく上回っており、今後の施設更新や維持管理コストの増大を考慮する必要がある。
　現状では、老朽状況を勘案し維持修繕を行っている。今後も大規模な施設更新は行わず、異常があれば更新する事後保全型の管理を行っていくこととしている。</t>
    <rPh sb="59" eb="61">
      <t>ゲンジョウ</t>
    </rPh>
    <phoneticPr fontId="4"/>
  </si>
  <si>
    <t>　経営環境が厳しさを増す中で、長期的かつ安定した経営に向けた検討が必要となっている。
①人口が大きく減少する中で、安定した料金収入を確保するため、徴収率の向上に加えて料金体系の見直しを図る必要がある。
②汚水処理事業の継続に向け、一般会計繰入金の拡充等について検討を行う。</t>
    <phoneticPr fontId="4"/>
  </si>
  <si>
    <t>　処理区域が１集落と極めて小さな事業であるため、人口減少に伴う処理量の減などで予算規模も年々縮小の一途をたどっている。また施設が比較的新しく大きな修繕費用等は発生していないが、集落排水処理事業（農集、林集、小規模）の中でも特に運営が厳しい事業であるため、公債費相当額に加え収支不足額を一般会計繰入金で賄っている状況にある。
　令和６年度より法適用の公営企業会計に移行したため、本表には法非適用であった令和５年度以前の数値が記載されていない。
　法非適用の時期と比較可能な指標では、⑤経費回収率が令和５年度の32.90％から減、⑥汚水処理原価は令和５年度の576.12円から増となった。
　このほか、④企業債残高対事業規模比率は令和５年度の1120.21％から減、⑧水洗化率は令和５年度の69.57％から増となっている。
　法適用後のみ算出されている指標では、②累積欠損金比率がが0％であるほか、③流動比率は100％を上回っており、概ね良好な数値となっている。
　現状では早急な経営改善や規模縮小は困難であるが、引き続き経費の見直しなど費用面の削減や徴収強化を進めるとともに、料金体系の見直しの検討も必要となっている。</t>
    <rPh sb="222" eb="223">
      <t>ホウ</t>
    </rPh>
    <rPh sb="223" eb="224">
      <t>ヒ</t>
    </rPh>
    <rPh sb="224" eb="226">
      <t>テキヨウ</t>
    </rPh>
    <rPh sb="227" eb="229">
      <t>ジキ</t>
    </rPh>
    <rPh sb="230" eb="234">
      <t>ヒカクカノウ</t>
    </rPh>
    <rPh sb="235" eb="237">
      <t>シヒョウ</t>
    </rPh>
    <rPh sb="261" eb="262">
      <t>ゲン</t>
    </rPh>
    <rPh sb="268" eb="270">
      <t>ゲンカ</t>
    </rPh>
    <rPh sb="286" eb="287">
      <t>ゾウ</t>
    </rPh>
    <rPh sb="300" eb="302">
      <t>キギョウ</t>
    </rPh>
    <rPh sb="303" eb="305">
      <t>ザンダカ</t>
    </rPh>
    <rPh sb="305" eb="306">
      <t>タイ</t>
    </rPh>
    <rPh sb="306" eb="310">
      <t>ジギョウキボ</t>
    </rPh>
    <rPh sb="310" eb="312">
      <t>ヒリツ</t>
    </rPh>
    <rPh sb="329" eb="330">
      <t>ゲン</t>
    </rPh>
    <rPh sb="332" eb="334">
      <t>スイセン</t>
    </rPh>
    <rPh sb="334" eb="335">
      <t>バ</t>
    </rPh>
    <rPh sb="335" eb="336">
      <t>リツ</t>
    </rPh>
    <rPh sb="351" eb="352">
      <t>ゾウ</t>
    </rPh>
    <rPh sb="364" eb="365">
      <t>ゴ</t>
    </rPh>
    <rPh sb="367" eb="369">
      <t>サンシュツ</t>
    </rPh>
    <rPh sb="374" eb="376">
      <t>シヒョウ</t>
    </rPh>
    <rPh sb="380" eb="382">
      <t>ルイセキ</t>
    </rPh>
    <rPh sb="382" eb="385">
      <t>ケッソンキン</t>
    </rPh>
    <rPh sb="385" eb="387">
      <t>ヒリツ</t>
    </rPh>
    <rPh sb="398" eb="402">
      <t>リュウドウヒリツ</t>
    </rPh>
    <rPh sb="408" eb="410">
      <t>ウワマワ</t>
    </rPh>
    <rPh sb="415" eb="416">
      <t>オオム</t>
    </rPh>
    <rPh sb="417" eb="419">
      <t>リョウコウ</t>
    </rPh>
    <rPh sb="420" eb="422">
      <t>スウチ</t>
    </rPh>
    <rPh sb="496" eb="49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</si>
</sst>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08-4A98-B11C-F93774E5C5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D08-4A98-B11C-F93774E5C5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B7-471F-9684-854AB35C9E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35.700000000000003</c:v>
                </c:pt>
              </c:numCache>
            </c:numRef>
          </c:val>
          <c:smooth val="0"/>
          <c:extLst>
            <c:ext xmlns:c16="http://schemas.microsoft.com/office/drawing/2014/chart" uri="{C3380CC4-5D6E-409C-BE32-E72D297353CC}">
              <c16:uniqueId val="{00000001-96B7-471F-9684-854AB35C9E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72.73</c:v>
                </c:pt>
              </c:numCache>
            </c:numRef>
          </c:val>
          <c:extLst>
            <c:ext xmlns:c16="http://schemas.microsoft.com/office/drawing/2014/chart" uri="{C3380CC4-5D6E-409C-BE32-E72D297353CC}">
              <c16:uniqueId val="{00000000-2E34-463C-8177-7C83B7FA8E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93.29</c:v>
                </c:pt>
              </c:numCache>
            </c:numRef>
          </c:val>
          <c:smooth val="0"/>
          <c:extLst>
            <c:ext xmlns:c16="http://schemas.microsoft.com/office/drawing/2014/chart" uri="{C3380CC4-5D6E-409C-BE32-E72D297353CC}">
              <c16:uniqueId val="{00000001-2E34-463C-8177-7C83B7FA8E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118.78</c:v>
                </c:pt>
              </c:numCache>
            </c:numRef>
          </c:val>
          <c:extLst>
            <c:ext xmlns:c16="http://schemas.microsoft.com/office/drawing/2014/chart" uri="{C3380CC4-5D6E-409C-BE32-E72D297353CC}">
              <c16:uniqueId val="{00000000-65DC-4807-8074-9709C79D78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96.86</c:v>
                </c:pt>
              </c:numCache>
            </c:numRef>
          </c:val>
          <c:smooth val="0"/>
          <c:extLst>
            <c:ext xmlns:c16="http://schemas.microsoft.com/office/drawing/2014/chart" uri="{C3380CC4-5D6E-409C-BE32-E72D297353CC}">
              <c16:uniqueId val="{00000001-65DC-4807-8074-9709C79D78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56.53</c:v>
                </c:pt>
              </c:numCache>
            </c:numRef>
          </c:val>
          <c:extLst>
            <c:ext xmlns:c16="http://schemas.microsoft.com/office/drawing/2014/chart" uri="{C3380CC4-5D6E-409C-BE32-E72D297353CC}">
              <c16:uniqueId val="{00000000-5665-4E89-8EC2-9B5648B0B8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5665-4E89-8EC2-9B5648B0B8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8D-4E94-A172-09B4C999A7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28D-4E94-A172-09B4C999A7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2E-4CA4-B49A-A475FB8730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355.48</c:v>
                </c:pt>
              </c:numCache>
            </c:numRef>
          </c:val>
          <c:smooth val="0"/>
          <c:extLst>
            <c:ext xmlns:c16="http://schemas.microsoft.com/office/drawing/2014/chart" uri="{C3380CC4-5D6E-409C-BE32-E72D297353CC}">
              <c16:uniqueId val="{00000001-162E-4CA4-B49A-A475FB8730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568.78</c:v>
                </c:pt>
              </c:numCache>
            </c:numRef>
          </c:val>
          <c:extLst>
            <c:ext xmlns:c16="http://schemas.microsoft.com/office/drawing/2014/chart" uri="{C3380CC4-5D6E-409C-BE32-E72D297353CC}">
              <c16:uniqueId val="{00000000-C4E5-430A-BD7A-F13D35D868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35.03</c:v>
                </c:pt>
              </c:numCache>
            </c:numRef>
          </c:val>
          <c:smooth val="0"/>
          <c:extLst>
            <c:ext xmlns:c16="http://schemas.microsoft.com/office/drawing/2014/chart" uri="{C3380CC4-5D6E-409C-BE32-E72D297353CC}">
              <c16:uniqueId val="{00000001-C4E5-430A-BD7A-F13D35D868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970.28</c:v>
                </c:pt>
              </c:numCache>
            </c:numRef>
          </c:val>
          <c:extLst>
            <c:ext xmlns:c16="http://schemas.microsoft.com/office/drawing/2014/chart" uri="{C3380CC4-5D6E-409C-BE32-E72D297353CC}">
              <c16:uniqueId val="{00000000-7766-46F4-B947-8A713506EF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543.6</c:v>
                </c:pt>
              </c:numCache>
            </c:numRef>
          </c:val>
          <c:smooth val="0"/>
          <c:extLst>
            <c:ext xmlns:c16="http://schemas.microsoft.com/office/drawing/2014/chart" uri="{C3380CC4-5D6E-409C-BE32-E72D297353CC}">
              <c16:uniqueId val="{00000001-7766-46F4-B947-8A713506EF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23.81</c:v>
                </c:pt>
              </c:numCache>
            </c:numRef>
          </c:val>
          <c:extLst>
            <c:ext xmlns:c16="http://schemas.microsoft.com/office/drawing/2014/chart" uri="{C3380CC4-5D6E-409C-BE32-E72D297353CC}">
              <c16:uniqueId val="{00000000-63E9-4778-BC79-453994DCAB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30.03</c:v>
                </c:pt>
              </c:numCache>
            </c:numRef>
          </c:val>
          <c:smooth val="0"/>
          <c:extLst>
            <c:ext xmlns:c16="http://schemas.microsoft.com/office/drawing/2014/chart" uri="{C3380CC4-5D6E-409C-BE32-E72D297353CC}">
              <c16:uniqueId val="{00000001-63E9-4778-BC79-453994DCAB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714.56</c:v>
                </c:pt>
              </c:numCache>
            </c:numRef>
          </c:val>
          <c:extLst>
            <c:ext xmlns:c16="http://schemas.microsoft.com/office/drawing/2014/chart" uri="{C3380CC4-5D6E-409C-BE32-E72D297353CC}">
              <c16:uniqueId val="{00000000-5BA3-4B87-AD35-176949B04A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609.94000000000005</c:v>
                </c:pt>
              </c:numCache>
            </c:numRef>
          </c:val>
          <c:smooth val="0"/>
          <c:extLst>
            <c:ext xmlns:c16="http://schemas.microsoft.com/office/drawing/2014/chart" uri="{C3380CC4-5D6E-409C-BE32-E72D297353CC}">
              <c16:uniqueId val="{00000001-5BA3-4B87-AD35-176949B04A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三朝町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G2</v>
      </c>
      <c r="X8" s="34"/>
      <c r="Y8" s="34"/>
      <c r="Z8" s="34"/>
      <c r="AA8" s="34"/>
      <c r="AB8" s="34"/>
      <c r="AC8" s="34"/>
      <c r="AD8" s="35" t="str">
        <f>データ!$M$6</f>
        <v>非設置</v>
      </c>
      <c r="AE8" s="35"/>
      <c r="AF8" s="35"/>
      <c r="AG8" s="35"/>
      <c r="AH8" s="35"/>
      <c r="AI8" s="35"/>
      <c r="AJ8" s="35"/>
      <c r="AK8" s="3"/>
      <c r="AL8" s="36">
        <f>データ!S6</f>
        <v>5788</v>
      </c>
      <c r="AM8" s="36"/>
      <c r="AN8" s="36"/>
      <c r="AO8" s="36"/>
      <c r="AP8" s="36"/>
      <c r="AQ8" s="36"/>
      <c r="AR8" s="36"/>
      <c r="AS8" s="36"/>
      <c r="AT8" s="37">
        <f>データ!T6</f>
        <v>233.52</v>
      </c>
      <c r="AU8" s="37"/>
      <c r="AV8" s="37"/>
      <c r="AW8" s="37"/>
      <c r="AX8" s="37"/>
      <c r="AY8" s="37"/>
      <c r="AZ8" s="37"/>
      <c r="BA8" s="37"/>
      <c r="BB8" s="37">
        <f>データ!U6</f>
        <v>24.79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88.27</v>
      </c>
      <c r="J10" s="37"/>
      <c r="K10" s="37"/>
      <c r="L10" s="37"/>
      <c r="M10" s="37"/>
      <c r="N10" s="37"/>
      <c r="O10" s="37"/>
      <c r="P10" s="37">
        <f>データ!P6</f>
        <v>0.39</v>
      </c>
      <c r="Q10" s="37"/>
      <c r="R10" s="37"/>
      <c r="S10" s="37"/>
      <c r="T10" s="37"/>
      <c r="U10" s="37"/>
      <c r="V10" s="37"/>
      <c r="W10" s="37">
        <f>データ!Q6</f>
        <v>100</v>
      </c>
      <c r="X10" s="37"/>
      <c r="Y10" s="37"/>
      <c r="Z10" s="37"/>
      <c r="AA10" s="37"/>
      <c r="AB10" s="37"/>
      <c r="AC10" s="37"/>
      <c r="AD10" s="36">
        <f>データ!R6</f>
        <v>3520</v>
      </c>
      <c r="AE10" s="36"/>
      <c r="AF10" s="36"/>
      <c r="AG10" s="36"/>
      <c r="AH10" s="36"/>
      <c r="AI10" s="36"/>
      <c r="AJ10" s="36"/>
      <c r="AK10" s="2"/>
      <c r="AL10" s="36">
        <f>データ!V6</f>
        <v>22</v>
      </c>
      <c r="AM10" s="36"/>
      <c r="AN10" s="36"/>
      <c r="AO10" s="36"/>
      <c r="AP10" s="36"/>
      <c r="AQ10" s="36"/>
      <c r="AR10" s="36"/>
      <c r="AS10" s="36"/>
      <c r="AT10" s="37">
        <f>データ!W6</f>
        <v>0.02</v>
      </c>
      <c r="AU10" s="37"/>
      <c r="AV10" s="37"/>
      <c r="AW10" s="37"/>
      <c r="AX10" s="37"/>
      <c r="AY10" s="37"/>
      <c r="AZ10" s="37"/>
      <c r="BA10" s="37"/>
      <c r="BB10" s="37">
        <f>データ!X6</f>
        <v>1100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iO2W6nYOk9rr5rxW2zdNmQTHr6hyPb/LCMrYZqkqZypgYeWEtPLrsEZYPpgsFjtany9MwVQHrZbmbvz/WpT0Kw==" saltValue="HtOLSDCwXQjnWIZnXHHK1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313645</v>
      </c>
      <c r="D6" s="19">
        <f t="shared" si="3"/>
        <v>46</v>
      </c>
      <c r="E6" s="19">
        <f t="shared" si="3"/>
        <v>17</v>
      </c>
      <c r="F6" s="19">
        <f t="shared" si="3"/>
        <v>7</v>
      </c>
      <c r="G6" s="19">
        <f t="shared" si="3"/>
        <v>0</v>
      </c>
      <c r="H6" s="19" t="str">
        <f t="shared" si="3"/>
        <v>鳥取県　三朝町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88.27</v>
      </c>
      <c r="P6" s="20">
        <f t="shared" si="3"/>
        <v>0.39</v>
      </c>
      <c r="Q6" s="20">
        <f t="shared" si="3"/>
        <v>100</v>
      </c>
      <c r="R6" s="20">
        <f t="shared" si="3"/>
        <v>3520</v>
      </c>
      <c r="S6" s="20">
        <f t="shared" si="3"/>
        <v>5788</v>
      </c>
      <c r="T6" s="20">
        <f t="shared" si="3"/>
        <v>233.52</v>
      </c>
      <c r="U6" s="20">
        <f t="shared" si="3"/>
        <v>24.79</v>
      </c>
      <c r="V6" s="20">
        <f t="shared" si="3"/>
        <v>22</v>
      </c>
      <c r="W6" s="20">
        <f t="shared" si="3"/>
        <v>0.02</v>
      </c>
      <c r="X6" s="20">
        <f t="shared" si="3"/>
        <v>1100</v>
      </c>
      <c r="Y6" s="21" t="str">
        <f>IF(Y7="",NA(),Y7)</f>
        <v>-</v>
      </c>
      <c r="Z6" s="21" t="str">
        <f t="shared" ref="Z6:AH6" si="4">IF(Z7="",NA(),Z7)</f>
        <v>-</v>
      </c>
      <c r="AA6" s="21" t="str">
        <f t="shared" si="4"/>
        <v>-</v>
      </c>
      <c r="AB6" s="21" t="str">
        <f t="shared" si="4"/>
        <v>-</v>
      </c>
      <c r="AC6" s="21">
        <f t="shared" si="4"/>
        <v>118.78</v>
      </c>
      <c r="AD6" s="21" t="str">
        <f t="shared" si="4"/>
        <v>-</v>
      </c>
      <c r="AE6" s="21" t="str">
        <f t="shared" si="4"/>
        <v>-</v>
      </c>
      <c r="AF6" s="21" t="str">
        <f t="shared" si="4"/>
        <v>-</v>
      </c>
      <c r="AG6" s="21" t="str">
        <f t="shared" si="4"/>
        <v>-</v>
      </c>
      <c r="AH6" s="21">
        <f t="shared" si="4"/>
        <v>96.86</v>
      </c>
      <c r="AI6" s="20" t="str">
        <f>IF(AI7="","",IF(AI7="-","【-】","【"&amp;SUBSTITUTE(TEXT(AI7,"#,##0.00"),"-","△")&amp;"】"))</f>
        <v>【97.32】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355.48</v>
      </c>
      <c r="AT6" s="20" t="str">
        <f>IF(AT7="","",IF(AT7="-","【-】","【"&amp;SUBSTITUTE(TEXT(AT7,"#,##0.00"),"-","△")&amp;"】"))</f>
        <v>【273.50】</v>
      </c>
      <c r="AU6" s="21" t="str">
        <f>IF(AU7="",NA(),AU7)</f>
        <v>-</v>
      </c>
      <c r="AV6" s="21" t="str">
        <f t="shared" ref="AV6:BD6" si="6">IF(AV7="",NA(),AV7)</f>
        <v>-</v>
      </c>
      <c r="AW6" s="21" t="str">
        <f t="shared" si="6"/>
        <v>-</v>
      </c>
      <c r="AX6" s="21" t="str">
        <f t="shared" si="6"/>
        <v>-</v>
      </c>
      <c r="AY6" s="21">
        <f t="shared" si="6"/>
        <v>568.78</v>
      </c>
      <c r="AZ6" s="21" t="str">
        <f t="shared" si="6"/>
        <v>-</v>
      </c>
      <c r="BA6" s="21" t="str">
        <f t="shared" si="6"/>
        <v>-</v>
      </c>
      <c r="BB6" s="21" t="str">
        <f t="shared" si="6"/>
        <v>-</v>
      </c>
      <c r="BC6" s="21" t="str">
        <f t="shared" si="6"/>
        <v>-</v>
      </c>
      <c r="BD6" s="21">
        <f t="shared" si="6"/>
        <v>35.03</v>
      </c>
      <c r="BE6" s="20" t="str">
        <f>IF(BE7="","",IF(BE7="-","【-】","【"&amp;SUBSTITUTE(TEXT(BE7,"#,##0.00"),"-","△")&amp;"】"))</f>
        <v>【43.01】</v>
      </c>
      <c r="BF6" s="21" t="str">
        <f>IF(BF7="",NA(),BF7)</f>
        <v>-</v>
      </c>
      <c r="BG6" s="21" t="str">
        <f t="shared" ref="BG6:BO6" si="7">IF(BG7="",NA(),BG7)</f>
        <v>-</v>
      </c>
      <c r="BH6" s="21" t="str">
        <f t="shared" si="7"/>
        <v>-</v>
      </c>
      <c r="BI6" s="21" t="str">
        <f t="shared" si="7"/>
        <v>-</v>
      </c>
      <c r="BJ6" s="21">
        <f t="shared" si="7"/>
        <v>970.28</v>
      </c>
      <c r="BK6" s="21" t="str">
        <f t="shared" si="7"/>
        <v>-</v>
      </c>
      <c r="BL6" s="21" t="str">
        <f t="shared" si="7"/>
        <v>-</v>
      </c>
      <c r="BM6" s="21" t="str">
        <f t="shared" si="7"/>
        <v>-</v>
      </c>
      <c r="BN6" s="21" t="str">
        <f t="shared" si="7"/>
        <v>-</v>
      </c>
      <c r="BO6" s="21">
        <f t="shared" si="7"/>
        <v>543.6</v>
      </c>
      <c r="BP6" s="20" t="str">
        <f>IF(BP7="","",IF(BP7="-","【-】","【"&amp;SUBSTITUTE(TEXT(BP7,"#,##0.00"),"-","△")&amp;"】"))</f>
        <v>【421.62】</v>
      </c>
      <c r="BQ6" s="21" t="str">
        <f>IF(BQ7="",NA(),BQ7)</f>
        <v>-</v>
      </c>
      <c r="BR6" s="21" t="str">
        <f t="shared" ref="BR6:BZ6" si="8">IF(BR7="",NA(),BR7)</f>
        <v>-</v>
      </c>
      <c r="BS6" s="21" t="str">
        <f t="shared" si="8"/>
        <v>-</v>
      </c>
      <c r="BT6" s="21" t="str">
        <f t="shared" si="8"/>
        <v>-</v>
      </c>
      <c r="BU6" s="21">
        <f t="shared" si="8"/>
        <v>23.81</v>
      </c>
      <c r="BV6" s="21" t="str">
        <f t="shared" si="8"/>
        <v>-</v>
      </c>
      <c r="BW6" s="21" t="str">
        <f t="shared" si="8"/>
        <v>-</v>
      </c>
      <c r="BX6" s="21" t="str">
        <f t="shared" si="8"/>
        <v>-</v>
      </c>
      <c r="BY6" s="21" t="str">
        <f t="shared" si="8"/>
        <v>-</v>
      </c>
      <c r="BZ6" s="21">
        <f t="shared" si="8"/>
        <v>30.03</v>
      </c>
      <c r="CA6" s="20" t="str">
        <f>IF(CA7="","",IF(CA7="-","【-】","【"&amp;SUBSTITUTE(TEXT(CA7,"#,##0.00"),"-","△")&amp;"】"))</f>
        <v>【31.85】</v>
      </c>
      <c r="CB6" s="21" t="str">
        <f>IF(CB7="",NA(),CB7)</f>
        <v>-</v>
      </c>
      <c r="CC6" s="21" t="str">
        <f t="shared" ref="CC6:CK6" si="9">IF(CC7="",NA(),CC7)</f>
        <v>-</v>
      </c>
      <c r="CD6" s="21" t="str">
        <f t="shared" si="9"/>
        <v>-</v>
      </c>
      <c r="CE6" s="21" t="str">
        <f t="shared" si="9"/>
        <v>-</v>
      </c>
      <c r="CF6" s="21">
        <f t="shared" si="9"/>
        <v>714.56</v>
      </c>
      <c r="CG6" s="21" t="str">
        <f t="shared" si="9"/>
        <v>-</v>
      </c>
      <c r="CH6" s="21" t="str">
        <f t="shared" si="9"/>
        <v>-</v>
      </c>
      <c r="CI6" s="21" t="str">
        <f t="shared" si="9"/>
        <v>-</v>
      </c>
      <c r="CJ6" s="21" t="str">
        <f t="shared" si="9"/>
        <v>-</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35.700000000000003</v>
      </c>
      <c r="CW6" s="20" t="str">
        <f>IF(CW7="","",IF(CW7="-","【-】","【"&amp;SUBSTITUTE(TEXT(CW7,"#,##0.00"),"-","△")&amp;"】"))</f>
        <v>【34.76】</v>
      </c>
      <c r="CX6" s="21" t="str">
        <f>IF(CX7="",NA(),CX7)</f>
        <v>-</v>
      </c>
      <c r="CY6" s="21" t="str">
        <f t="shared" ref="CY6:DG6" si="11">IF(CY7="",NA(),CY7)</f>
        <v>-</v>
      </c>
      <c r="CZ6" s="21" t="str">
        <f t="shared" si="11"/>
        <v>-</v>
      </c>
      <c r="DA6" s="21" t="str">
        <f t="shared" si="11"/>
        <v>-</v>
      </c>
      <c r="DB6" s="21">
        <f t="shared" si="11"/>
        <v>72.73</v>
      </c>
      <c r="DC6" s="21" t="str">
        <f t="shared" si="11"/>
        <v>-</v>
      </c>
      <c r="DD6" s="21" t="str">
        <f t="shared" si="11"/>
        <v>-</v>
      </c>
      <c r="DE6" s="21" t="str">
        <f t="shared" si="11"/>
        <v>-</v>
      </c>
      <c r="DF6" s="21" t="str">
        <f t="shared" si="11"/>
        <v>-</v>
      </c>
      <c r="DG6" s="21">
        <f t="shared" si="11"/>
        <v>93.29</v>
      </c>
      <c r="DH6" s="20" t="str">
        <f>IF(DH7="","",IF(DH7="-","【-】","【"&amp;SUBSTITUTE(TEXT(DH7,"#,##0.00"),"-","△")&amp;"】"))</f>
        <v>【92.21】</v>
      </c>
      <c r="DI6" s="21" t="str">
        <f>IF(DI7="",NA(),DI7)</f>
        <v>-</v>
      </c>
      <c r="DJ6" s="21" t="str">
        <f t="shared" ref="DJ6:DR6" si="12">IF(DJ7="",NA(),DJ7)</f>
        <v>-</v>
      </c>
      <c r="DK6" s="21" t="str">
        <f t="shared" si="12"/>
        <v>-</v>
      </c>
      <c r="DL6" s="21" t="str">
        <f t="shared" si="12"/>
        <v>-</v>
      </c>
      <c r="DM6" s="21">
        <f t="shared" si="12"/>
        <v>56.53</v>
      </c>
      <c r="DN6" s="21" t="str">
        <f t="shared" si="12"/>
        <v>-</v>
      </c>
      <c r="DO6" s="21" t="str">
        <f t="shared" si="12"/>
        <v>-</v>
      </c>
      <c r="DP6" s="21" t="str">
        <f t="shared" si="12"/>
        <v>-</v>
      </c>
      <c r="DQ6" s="21" t="str">
        <f t="shared" si="12"/>
        <v>-</v>
      </c>
      <c r="DR6" s="21">
        <f t="shared" si="12"/>
        <v>33.5</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313645</v>
      </c>
      <c r="D7" s="23">
        <v>46</v>
      </c>
      <c r="E7" s="23">
        <v>17</v>
      </c>
      <c r="F7" s="23">
        <v>7</v>
      </c>
      <c r="G7" s="23">
        <v>0</v>
      </c>
      <c r="H7" s="23" t="s">
        <v>96</v>
      </c>
      <c r="I7" s="23" t="s">
        <v>97</v>
      </c>
      <c r="J7" s="23" t="s">
        <v>98</v>
      </c>
      <c r="K7" s="23" t="s">
        <v>99</v>
      </c>
      <c r="L7" s="23" t="s">
        <v>100</v>
      </c>
      <c r="M7" s="23" t="s">
        <v>101</v>
      </c>
      <c r="N7" s="24" t="s">
        <v>102</v>
      </c>
      <c r="O7" s="24">
        <v>88.27</v>
      </c>
      <c r="P7" s="24">
        <v>0.39</v>
      </c>
      <c r="Q7" s="24">
        <v>100</v>
      </c>
      <c r="R7" s="24">
        <v>3520</v>
      </c>
      <c r="S7" s="24">
        <v>5788</v>
      </c>
      <c r="T7" s="24">
        <v>233.52</v>
      </c>
      <c r="U7" s="24">
        <v>24.79</v>
      </c>
      <c r="V7" s="24">
        <v>22</v>
      </c>
      <c r="W7" s="24">
        <v>0.02</v>
      </c>
      <c r="X7" s="24">
        <v>1100</v>
      </c>
      <c r="Y7" s="24" t="s">
        <v>102</v>
      </c>
      <c r="Z7" s="24" t="s">
        <v>102</v>
      </c>
      <c r="AA7" s="24" t="s">
        <v>102</v>
      </c>
      <c r="AB7" s="24" t="s">
        <v>102</v>
      </c>
      <c r="AC7" s="24">
        <v>118.78</v>
      </c>
      <c r="AD7" s="24" t="s">
        <v>102</v>
      </c>
      <c r="AE7" s="24" t="s">
        <v>102</v>
      </c>
      <c r="AF7" s="24" t="s">
        <v>102</v>
      </c>
      <c r="AG7" s="24" t="s">
        <v>102</v>
      </c>
      <c r="AH7" s="24">
        <v>96.86</v>
      </c>
      <c r="AI7" s="24">
        <v>97.32</v>
      </c>
      <c r="AJ7" s="24" t="s">
        <v>102</v>
      </c>
      <c r="AK7" s="24" t="s">
        <v>102</v>
      </c>
      <c r="AL7" s="24" t="s">
        <v>102</v>
      </c>
      <c r="AM7" s="24" t="s">
        <v>102</v>
      </c>
      <c r="AN7" s="24">
        <v>0</v>
      </c>
      <c r="AO7" s="24" t="s">
        <v>102</v>
      </c>
      <c r="AP7" s="24" t="s">
        <v>102</v>
      </c>
      <c r="AQ7" s="24" t="s">
        <v>102</v>
      </c>
      <c r="AR7" s="24" t="s">
        <v>102</v>
      </c>
      <c r="AS7" s="24">
        <v>355.48</v>
      </c>
      <c r="AT7" s="24">
        <v>273.5</v>
      </c>
      <c r="AU7" s="24" t="s">
        <v>102</v>
      </c>
      <c r="AV7" s="24" t="s">
        <v>102</v>
      </c>
      <c r="AW7" s="24" t="s">
        <v>102</v>
      </c>
      <c r="AX7" s="24" t="s">
        <v>102</v>
      </c>
      <c r="AY7" s="24">
        <v>568.78</v>
      </c>
      <c r="AZ7" s="24" t="s">
        <v>102</v>
      </c>
      <c r="BA7" s="24" t="s">
        <v>102</v>
      </c>
      <c r="BB7" s="24" t="s">
        <v>102</v>
      </c>
      <c r="BC7" s="24" t="s">
        <v>102</v>
      </c>
      <c r="BD7" s="24">
        <v>35.03</v>
      </c>
      <c r="BE7" s="24">
        <v>43.01</v>
      </c>
      <c r="BF7" s="24" t="s">
        <v>102</v>
      </c>
      <c r="BG7" s="24" t="s">
        <v>102</v>
      </c>
      <c r="BH7" s="24" t="s">
        <v>102</v>
      </c>
      <c r="BI7" s="24" t="s">
        <v>102</v>
      </c>
      <c r="BJ7" s="24">
        <v>970.28</v>
      </c>
      <c r="BK7" s="24" t="s">
        <v>102</v>
      </c>
      <c r="BL7" s="24" t="s">
        <v>102</v>
      </c>
      <c r="BM7" s="24" t="s">
        <v>102</v>
      </c>
      <c r="BN7" s="24" t="s">
        <v>102</v>
      </c>
      <c r="BO7" s="24">
        <v>543.6</v>
      </c>
      <c r="BP7" s="24">
        <v>421.62</v>
      </c>
      <c r="BQ7" s="24" t="s">
        <v>102</v>
      </c>
      <c r="BR7" s="24" t="s">
        <v>102</v>
      </c>
      <c r="BS7" s="24" t="s">
        <v>102</v>
      </c>
      <c r="BT7" s="24" t="s">
        <v>102</v>
      </c>
      <c r="BU7" s="24">
        <v>23.81</v>
      </c>
      <c r="BV7" s="24" t="s">
        <v>102</v>
      </c>
      <c r="BW7" s="24" t="s">
        <v>102</v>
      </c>
      <c r="BX7" s="24" t="s">
        <v>102</v>
      </c>
      <c r="BY7" s="24" t="s">
        <v>102</v>
      </c>
      <c r="BZ7" s="24">
        <v>30.03</v>
      </c>
      <c r="CA7" s="24">
        <v>31.85</v>
      </c>
      <c r="CB7" s="24" t="s">
        <v>102</v>
      </c>
      <c r="CC7" s="24" t="s">
        <v>102</v>
      </c>
      <c r="CD7" s="24" t="s">
        <v>102</v>
      </c>
      <c r="CE7" s="24" t="s">
        <v>102</v>
      </c>
      <c r="CF7" s="24">
        <v>714.56</v>
      </c>
      <c r="CG7" s="24" t="s">
        <v>102</v>
      </c>
      <c r="CH7" s="24" t="s">
        <v>102</v>
      </c>
      <c r="CI7" s="24" t="s">
        <v>102</v>
      </c>
      <c r="CJ7" s="24" t="s">
        <v>102</v>
      </c>
      <c r="CK7" s="24">
        <v>609.94000000000005</v>
      </c>
      <c r="CL7" s="24">
        <v>574.95000000000005</v>
      </c>
      <c r="CM7" s="24" t="s">
        <v>102</v>
      </c>
      <c r="CN7" s="24" t="s">
        <v>102</v>
      </c>
      <c r="CO7" s="24" t="s">
        <v>102</v>
      </c>
      <c r="CP7" s="24" t="s">
        <v>102</v>
      </c>
      <c r="CQ7" s="24" t="s">
        <v>102</v>
      </c>
      <c r="CR7" s="24" t="s">
        <v>102</v>
      </c>
      <c r="CS7" s="24" t="s">
        <v>102</v>
      </c>
      <c r="CT7" s="24" t="s">
        <v>102</v>
      </c>
      <c r="CU7" s="24" t="s">
        <v>102</v>
      </c>
      <c r="CV7" s="24">
        <v>35.700000000000003</v>
      </c>
      <c r="CW7" s="24">
        <v>34.76</v>
      </c>
      <c r="CX7" s="24" t="s">
        <v>102</v>
      </c>
      <c r="CY7" s="24" t="s">
        <v>102</v>
      </c>
      <c r="CZ7" s="24" t="s">
        <v>102</v>
      </c>
      <c r="DA7" s="24" t="s">
        <v>102</v>
      </c>
      <c r="DB7" s="24">
        <v>72.73</v>
      </c>
      <c r="DC7" s="24" t="s">
        <v>102</v>
      </c>
      <c r="DD7" s="24" t="s">
        <v>102</v>
      </c>
      <c r="DE7" s="24" t="s">
        <v>102</v>
      </c>
      <c r="DF7" s="24" t="s">
        <v>102</v>
      </c>
      <c r="DG7" s="24">
        <v>93.29</v>
      </c>
      <c r="DH7" s="24">
        <v>92.21</v>
      </c>
      <c r="DI7" s="24" t="s">
        <v>102</v>
      </c>
      <c r="DJ7" s="24" t="s">
        <v>102</v>
      </c>
      <c r="DK7" s="24" t="s">
        <v>102</v>
      </c>
      <c r="DL7" s="24" t="s">
        <v>102</v>
      </c>
      <c r="DM7" s="24">
        <v>56.53</v>
      </c>
      <c r="DN7" s="24" t="s">
        <v>102</v>
      </c>
      <c r="DO7" s="24" t="s">
        <v>102</v>
      </c>
      <c r="DP7" s="24" t="s">
        <v>102</v>
      </c>
      <c r="DQ7" s="24" t="s">
        <v>102</v>
      </c>
      <c r="DR7" s="24">
        <v>33.5</v>
      </c>
      <c r="DS7" s="24">
        <v>29.9</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