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Wm7yoqGJ7omD7QOV2UY4E/EZ7a9qUQd4tuXLXHW4Bp8qgiK5QB3z0USsc0BxXkWtecqAeUlmyLWDcs6Bq38npw==" workbookSaltValue="ztlKwCi/7b9Zsut5LSs0pQ=="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<sst xmlns="http://schemas.openxmlformats.org/spreadsheetml/2006/main" xmlns:r="http://schemas.openxmlformats.org/officeDocument/2006/relationships" count="111" uniqueCount="111">
  <si>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</si>
  <si>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</si>
  <si>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</si>
  <si>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</si>
  <si>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</si>
  <si>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</si>
  <si>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</si>
  <si>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</si>
  <si>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</si>
  <si>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</si>
  <si>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</si>
  <si>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</si>
  <si>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</si>
  <si>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</si>
  <si>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</si>
  <si>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</si>
  <si>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</si>
  <si>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</si>
  <si>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</si>
  <si>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</si>
  <si>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</si>
  <si>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</si>
  <si>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</si>
  <si>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</si>
  <si>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</si>
  <si>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</si>
  <si>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</si>
  <si>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</si>
  <si>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</si>
  <si>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</si>
  <si>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</si>
  <si>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</si>
  <si>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</si>
  <si>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</si>
  <si>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</si>
  <si>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</si>
  <si>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</si>
  <si>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</si>
  <si>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</si>
  <si>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</si>
  <si>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</si>
  <si>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</si>
  <si>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</si>
  <si>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</si>
  <si>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</si>
  <si>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</si>
  <si>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</si>
  <si>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</si>
  <si>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</si>
  <si>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</si>
  <si>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</si>
  <si>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</si>
  <si>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</si>
  <si>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</si>
  <si>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</si>
  <si>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</si>
  <si>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</si>
  <si>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</si>
  <si>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</si>
  <si>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</si>
  <si>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</si>
  <si>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</si>
  <si>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</si>
  <si>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</si>
  <si>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</si>
  <si>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</si>
  <si>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</si>
  <si>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</si>
  <si>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</si>
  <si>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</si>
  <si>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</si>
  <si>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</si>
  <si>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</si>
  <si>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</si>
  <si>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</si>
  <si>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</si>
  <si>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</si>
  <si>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</si>
  <si>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</si>
  <si>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</si>
  <si>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</si>
  <si>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</si>
  <si>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</si>
  <si>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</si>
  <si>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</si>
  <si>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</si>
  <si>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</si>
  <si>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</si>
  <si>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</si>
  <si>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</si>
  <si>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</si>
  <si>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</si>
  <si>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</si>
  <si>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鳥取県　北栄町</t>
  </si>
  <si>
    <t>法適用</t>
  </si>
  <si>
    <t>水道事業</t>
  </si>
  <si>
    <t>末端給水事業</t>
  </si>
  <si>
    <t>A7</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</si>
  <si>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</si>
  <si>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</si>
  <si>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</si>
  <si>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</si>
  <si>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</si>
  <si>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</si>
  <si>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</si>
  <si>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</si>
  <si>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</si>
  <si>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</si>
  <si>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本町の水道事業は、現在のところ経営上の問題はなく、健全であると判断しています。　しかしながら、人口減少の影響による収益の低下、施設等の老朽化に伴う設備更新及び維持管理費等の増加が見込まれ、今後は厳しい状況が予想されます。安全な水を供給するために、施設の適正規模や広域化検討による収益の確保等、引き続き効率的な経営を目指していきます。</t>
    <rPh sb="94" eb="96">
      <t>コンゴ</t>
    </rPh>
    <phoneticPr fontId="1"/>
  </si>
  <si>
    <t>本町の水道事業は、「①経常収支比率」と「⑤料金回収率」の数値より、給水収益等で給水に係る費用が十分に賄えており、類似団体の平均値と比較しても高い数値であり、健全な経営ができています。また、 「③流動比率」で短期的な債務に対する支払能力はある(100%以上）と表示されており、現金について言えば、年々増加傾向にあります。「④企業債残高対給水収益比率」は、近年同水準で推移しており、企業債を一定水準になるよう抑えています。 「⑥給水原価」は、全国平均と類似団体より低い状態にあります。これは有収水量に対して費用が抑えられている事を示しますが、今後は施設や管路の更新の増加に伴い上昇していくことが想定されます。 「⑦施設利用率」は、増加傾向であり類似団体より高い水準を保っていますが、今後の人口減少や節水器具の普及等により、減少に転じていくことを踏まえ、適切な施設規模にしていくため、広域化・共同化を含め、施設の統廃合・ダウンサイジング等の検討を行う必要があります。 「⑧有収率」が低く、施設稼働が収益に反映されていません。配水管の老朽化が進行し漏水が増加している可能性があります。令和7年度においても漏水箇所の特定・修繕を行っており、今後も老朽管の更新を計画的に進めていきます。</t>
    <rPh sb="243" eb="244">
      <t>ユウ</t>
    </rPh>
    <rPh sb="244" eb="245">
      <t>オサム</t>
    </rPh>
    <rPh sb="245" eb="247">
      <t>スイリョウ</t>
    </rPh>
    <rPh sb="248" eb="249">
      <t>タイ</t>
    </rPh>
    <rPh sb="251" eb="253">
      <t>ヒヨウ</t>
    </rPh>
    <rPh sb="254" eb="255">
      <t>オサ</t>
    </rPh>
    <rPh sb="261" eb="262">
      <t>コト</t>
    </rPh>
    <rPh sb="263" eb="264">
      <t>シメ</t>
    </rPh>
    <rPh sb="272" eb="274">
      <t>シセツ</t>
    </rPh>
    <rPh sb="275" eb="277">
      <t>カンロ</t>
    </rPh>
    <rPh sb="278" eb="280">
      <t>コウシン</t>
    </rPh>
    <rPh sb="281" eb="283">
      <t>ゾウカ</t>
    </rPh>
    <rPh sb="284" eb="285">
      <t>トモナ</t>
    </rPh>
    <rPh sb="286" eb="288">
      <t>ジョウショウ</t>
    </rPh>
    <rPh sb="295" eb="297">
      <t>ソウテイ</t>
    </rPh>
    <rPh sb="313" eb="315">
      <t>ゾウカ</t>
    </rPh>
    <rPh sb="315" eb="317">
      <t>ケイコウ</t>
    </rPh>
    <rPh sb="473" eb="475">
      <t>ゾウカ</t>
    </rPh>
    <rPh sb="479" eb="482">
      <t>カノウセイ</t>
    </rPh>
    <rPh sb="488" eb="490">
      <t>レイワ</t>
    </rPh>
    <rPh sb="491" eb="493">
      <t>ネンド</t>
    </rPh>
    <rPh sb="498" eb="500">
      <t>ロウスイ</t>
    </rPh>
    <rPh sb="500" eb="502">
      <t>カショ</t>
    </rPh>
    <rPh sb="503" eb="505">
      <t>トクテイ</t>
    </rPh>
    <rPh sb="506" eb="508">
      <t>シュウゼン</t>
    </rPh>
    <rPh sb="509" eb="510">
      <t>オコナ</t>
    </rPh>
    <rPh sb="515" eb="517">
      <t>コンゴ</t>
    </rPh>
    <rPh sb="518" eb="520">
      <t>ロウキュウ</t>
    </rPh>
    <rPh sb="520" eb="521">
      <t>カン</t>
    </rPh>
    <rPh sb="522" eb="524">
      <t>コウシン</t>
    </rPh>
    <rPh sb="525" eb="528">
      <t>ケイカクテキ</t>
    </rPh>
    <rPh sb="529" eb="530">
      <t>スス</t>
    </rPh>
    <phoneticPr fontId="1"/>
  </si>
  <si>
    <t>「①有形固定資産減価償却率」「②管路経年化率」は、年々増加傾向にあり、資産の老朽化度合が顕著に見て取れます。また、「③管路更新率」は前年度に比べ上昇しているものの類似団体の平均値を下回っており、耐震化にむけた工事が遅れていることが分かります。将来の施設更新に向けて財源確保や施設の計画的な更新を具現化するため、アセットマネジメント計画の更新（令和9年度策定予定）を行い、管路の更新ペースの見直しを行います。</t>
    <rPh sb="16" eb="18">
      <t>カンロ</t>
    </rPh>
    <rPh sb="18" eb="20">
      <t>ケイネン</t>
    </rPh>
    <rPh sb="20" eb="21">
      <t>カ</t>
    </rPh>
    <rPh sb="21" eb="22">
      <t>リツ</t>
    </rPh>
    <rPh sb="81" eb="83">
      <t>ルイジ</t>
    </rPh>
    <rPh sb="83" eb="85">
      <t>ダンタイ</t>
    </rPh>
    <rPh sb="168" eb="170">
      <t>コウシン</t>
    </rPh>
    <rPh sb="171" eb="173">
      <t>レイワ</t>
    </rPh>
    <rPh sb="174" eb="176">
      <t>ネンド</t>
    </rPh>
    <rPh sb="176" eb="178">
      <t>サクテイ</t>
    </rPh>
    <rPh sb="178" eb="180">
      <t>ヨテイ</t>
    </rPh>
    <rPh sb="182" eb="183">
      <t>オコナ</t>
    </rPh>
    <rPh sb="185" eb="187">
      <t>カンロ</t>
    </rPh>
    <rPh sb="188" eb="190">
      <t>コウシン</t>
    </rPh>
    <rPh sb="194" eb="196">
      <t>ミナオ</t>
    </rPh>
    <rPh sb="198" eb="199">
      <t>オコナ</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</si>
</sst>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c:v>
                </c:pt>
                <c:pt idx="1">
                  <c:v>0.59</c:v>
                </c:pt>
                <c:pt idx="2">
                  <c:v>0.23</c:v>
                </c:pt>
                <c:pt idx="3">
                  <c:v>0.21</c:v>
                </c:pt>
                <c:pt idx="4">
                  <c:v>0.31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0.44</c:v>
                </c:pt>
                <c:pt idx="1">
                  <c:v>0.5</c:v>
                </c:pt>
                <c:pt idx="2">
                  <c:v>0.4</c:v>
                </c:pt>
                <c:pt idx="3">
                  <c:v>0.4</c:v>
                </c:pt>
                <c:pt idx="4">
                  <c:v>0.39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55.64</c:v>
                </c:pt>
                <c:pt idx="1">
                  <c:v>54.06</c:v>
                </c:pt>
                <c:pt idx="2">
                  <c:v>57.17</c:v>
                </c:pt>
                <c:pt idx="3">
                  <c:v>56.92</c:v>
                </c:pt>
                <c:pt idx="4">
                  <c:v>57.73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54.43</c:v>
                </c:pt>
                <c:pt idx="1">
                  <c:v>53.87</c:v>
                </c:pt>
                <c:pt idx="2">
                  <c:v>54.49</c:v>
                </c:pt>
                <c:pt idx="3">
                  <c:v>54.8</c:v>
                </c:pt>
                <c:pt idx="4">
                  <c:v>55.47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81.83</c:v>
                </c:pt>
                <c:pt idx="1">
                  <c:v>84.14</c:v>
                </c:pt>
                <c:pt idx="2">
                  <c:v>77.16</c:v>
                </c:pt>
                <c:pt idx="3">
                  <c:v>76.61</c:v>
                </c:pt>
                <c:pt idx="4">
                  <c:v>75.239999999999995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79.44</c:v>
                </c:pt>
                <c:pt idx="1">
                  <c:v>79.489999999999995</c:v>
                </c:pt>
                <c:pt idx="2">
                  <c:v>78.8</c:v>
                </c:pt>
                <c:pt idx="3">
                  <c:v>77.98</c:v>
                </c:pt>
                <c:pt idx="4">
                  <c:v>76.97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134.97999999999999</c:v>
                </c:pt>
                <c:pt idx="1">
                  <c:v>133.55000000000001</c:v>
                </c:pt>
                <c:pt idx="2">
                  <c:v>120.52</c:v>
                </c:pt>
                <c:pt idx="3">
                  <c:v>115.07</c:v>
                </c:pt>
                <c:pt idx="4">
                  <c:v>127.26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109.02</c:v>
                </c:pt>
                <c:pt idx="1">
                  <c:v>107.81</c:v>
                </c:pt>
                <c:pt idx="2">
                  <c:v>107.21</c:v>
                </c:pt>
                <c:pt idx="3">
                  <c:v>105.97</c:v>
                </c:pt>
                <c:pt idx="4">
                  <c:v>105.08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50.91</c:v>
                </c:pt>
                <c:pt idx="1">
                  <c:v>51.69</c:v>
                </c:pt>
                <c:pt idx="2">
                  <c:v>53.16</c:v>
                </c:pt>
                <c:pt idx="3">
                  <c:v>54.73</c:v>
                </c:pt>
                <c:pt idx="4">
                  <c:v>56.19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49.39</c:v>
                </c:pt>
                <c:pt idx="1">
                  <c:v>50.75</c:v>
                </c:pt>
                <c:pt idx="2">
                  <c:v>51.72</c:v>
                </c:pt>
                <c:pt idx="3">
                  <c:v>52.27</c:v>
                </c:pt>
                <c:pt idx="4">
                  <c:v>52.87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formatCode="#,##0.00;&quot;△&quot;#,##0.00">
                  <c:v>0</c:v>
                </c:pt>
                <c:pt idx="1">
                  <c:v>7.26</c:v>
                </c:pt>
                <c:pt idx="2">
                  <c:v>8.4</c:v>
                </c:pt>
                <c:pt idx="3">
                  <c:v>10.77</c:v>
                </c:pt>
                <c:pt idx="4">
                  <c:v>12.97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18.57</c:v>
                </c:pt>
                <c:pt idx="1">
                  <c:v>21.14</c:v>
                </c:pt>
                <c:pt idx="2">
                  <c:v>22.12</c:v>
                </c:pt>
                <c:pt idx="3">
                  <c:v>25.67</c:v>
                </c:pt>
                <c:pt idx="4">
                  <c:v>26.86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11</c:v>
                </c:pt>
                <c:pt idx="1">
                  <c:v>8.86</c:v>
                </c:pt>
                <c:pt idx="2">
                  <c:v>7.65</c:v>
                </c:pt>
                <c:pt idx="3">
                  <c:v>8.52</c:v>
                </c:pt>
                <c:pt idx="4">
                  <c:v>10.8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333.6</c:v>
                </c:pt>
                <c:pt idx="1">
                  <c:v>434.96</c:v>
                </c:pt>
                <c:pt idx="2">
                  <c:v>479.09</c:v>
                </c:pt>
                <c:pt idx="3">
                  <c:v>795.25</c:v>
                </c:pt>
                <c:pt idx="4">
                  <c:v>847.44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371.81</c:v>
                </c:pt>
                <c:pt idx="1">
                  <c:v>384.23</c:v>
                </c:pt>
                <c:pt idx="2">
                  <c:v>364.3</c:v>
                </c:pt>
                <c:pt idx="3">
                  <c:v>378.87</c:v>
                </c:pt>
                <c:pt idx="4">
                  <c:v>362.35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481.86</c:v>
                </c:pt>
                <c:pt idx="1">
                  <c:v>444.54</c:v>
                </c:pt>
                <c:pt idx="2">
                  <c:v>447.44</c:v>
                </c:pt>
                <c:pt idx="3">
                  <c:v>440.65</c:v>
                </c:pt>
                <c:pt idx="4">
                  <c:v>438.09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465.85</c:v>
                </c:pt>
                <c:pt idx="1">
                  <c:v>439.43</c:v>
                </c:pt>
                <c:pt idx="2">
                  <c:v>438.41</c:v>
                </c:pt>
                <c:pt idx="3">
                  <c:v>430.23</c:v>
                </c:pt>
                <c:pt idx="4">
                  <c:v>429.24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124.73</c:v>
                </c:pt>
                <c:pt idx="1">
                  <c:v>132.79</c:v>
                </c:pt>
                <c:pt idx="2">
                  <c:v>120.67</c:v>
                </c:pt>
                <c:pt idx="3">
                  <c:v>114.22</c:v>
                </c:pt>
                <c:pt idx="4">
                  <c:v>127.7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92.39</c:v>
                </c:pt>
                <c:pt idx="1">
                  <c:v>94.41</c:v>
                </c:pt>
                <c:pt idx="2">
                  <c:v>90.96</c:v>
                </c:pt>
                <c:pt idx="3">
                  <c:v>90.66</c:v>
                </c:pt>
                <c:pt idx="4">
                  <c:v>90.78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110.55</c:v>
                </c:pt>
                <c:pt idx="1">
                  <c:v>114.6</c:v>
                </c:pt>
                <c:pt idx="2">
                  <c:v>126.22</c:v>
                </c:pt>
                <c:pt idx="3">
                  <c:v>133.37</c:v>
                </c:pt>
                <c:pt idx="4">
                  <c:v>119.63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192.98</c:v>
                </c:pt>
                <c:pt idx="1">
                  <c:v>192.13</c:v>
                </c:pt>
                <c:pt idx="2">
                  <c:v>197.04</c:v>
                </c:pt>
                <c:pt idx="3">
                  <c:v>199.33</c:v>
                </c:pt>
                <c:pt idx="4">
                  <c:v>202.75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C:\&#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19" workbookViewId="0">
      <selection activeCell="BL47" sqref="BL47:BZ63"/>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鳥取県　北栄町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16</v>
      </c>
      <c r="J7" s="13"/>
      <c r="K7" s="13"/>
      <c r="L7" s="13"/>
      <c r="M7" s="13"/>
      <c r="N7" s="13"/>
      <c r="O7" s="22"/>
      <c r="P7" s="25" t="s">
        <v>9</v>
      </c>
      <c r="Q7" s="25"/>
      <c r="R7" s="25"/>
      <c r="S7" s="25"/>
      <c r="T7" s="25"/>
      <c r="U7" s="25"/>
      <c r="V7" s="25"/>
      <c r="W7" s="25" t="s">
        <v>17</v>
      </c>
      <c r="X7" s="25"/>
      <c r="Y7" s="25"/>
      <c r="Z7" s="25"/>
      <c r="AA7" s="25"/>
      <c r="AB7" s="25"/>
      <c r="AC7" s="25"/>
      <c r="AD7" s="25" t="s">
        <v>6</v>
      </c>
      <c r="AE7" s="25"/>
      <c r="AF7" s="25"/>
      <c r="AG7" s="25"/>
      <c r="AH7" s="25"/>
      <c r="AI7" s="25"/>
      <c r="AJ7" s="25"/>
      <c r="AK7" s="2"/>
      <c r="AL7" s="25" t="s">
        <v>2</v>
      </c>
      <c r="AM7" s="25"/>
      <c r="AN7" s="25"/>
      <c r="AO7" s="25"/>
      <c r="AP7" s="25"/>
      <c r="AQ7" s="25"/>
      <c r="AR7" s="25"/>
      <c r="AS7" s="25"/>
      <c r="AT7" s="5" t="s">
        <v>14</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A7</v>
      </c>
      <c r="X8" s="26"/>
      <c r="Y8" s="26"/>
      <c r="Z8" s="26"/>
      <c r="AA8" s="26"/>
      <c r="AB8" s="26"/>
      <c r="AC8" s="26"/>
      <c r="AD8" s="26" t="str">
        <f>データ!$M$6</f>
        <v>非設置</v>
      </c>
      <c r="AE8" s="26"/>
      <c r="AF8" s="26"/>
      <c r="AG8" s="26"/>
      <c r="AH8" s="26"/>
      <c r="AI8" s="26"/>
      <c r="AJ8" s="26"/>
      <c r="AK8" s="2"/>
      <c r="AL8" s="29">
        <f>データ!$R$6</f>
        <v>14127</v>
      </c>
      <c r="AM8" s="29"/>
      <c r="AN8" s="29"/>
      <c r="AO8" s="29"/>
      <c r="AP8" s="29"/>
      <c r="AQ8" s="29"/>
      <c r="AR8" s="29"/>
      <c r="AS8" s="29"/>
      <c r="AT8" s="7">
        <f>データ!$S$6</f>
        <v>56.94</v>
      </c>
      <c r="AU8" s="15"/>
      <c r="AV8" s="15"/>
      <c r="AW8" s="15"/>
      <c r="AX8" s="15"/>
      <c r="AY8" s="15"/>
      <c r="AZ8" s="15"/>
      <c r="BA8" s="15"/>
      <c r="BB8" s="27">
        <f>データ!$T$6</f>
        <v>248.1</v>
      </c>
      <c r="BC8" s="27"/>
      <c r="BD8" s="27"/>
      <c r="BE8" s="27"/>
      <c r="BF8" s="27"/>
      <c r="BG8" s="27"/>
      <c r="BH8" s="27"/>
      <c r="BI8" s="27"/>
      <c r="BJ8" s="3"/>
      <c r="BK8" s="3"/>
      <c r="BL8" s="36" t="s">
        <v>15</v>
      </c>
      <c r="BM8" s="46"/>
      <c r="BN8" s="53" t="s">
        <v>21</v>
      </c>
      <c r="BO8" s="53"/>
      <c r="BP8" s="53"/>
      <c r="BQ8" s="53"/>
      <c r="BR8" s="53"/>
      <c r="BS8" s="53"/>
      <c r="BT8" s="53"/>
      <c r="BU8" s="53"/>
      <c r="BV8" s="53"/>
      <c r="BW8" s="53"/>
      <c r="BX8" s="53"/>
      <c r="BY8" s="57"/>
    </row>
    <row r="9" spans="1:78" ht="18.75" customHeight="1">
      <c r="A9" s="2"/>
      <c r="B9" s="5" t="s">
        <v>23</v>
      </c>
      <c r="C9" s="13"/>
      <c r="D9" s="13"/>
      <c r="E9" s="13"/>
      <c r="F9" s="13"/>
      <c r="G9" s="13"/>
      <c r="H9" s="13"/>
      <c r="I9" s="5" t="s">
        <v>24</v>
      </c>
      <c r="J9" s="13"/>
      <c r="K9" s="13"/>
      <c r="L9" s="13"/>
      <c r="M9" s="13"/>
      <c r="N9" s="13"/>
      <c r="O9" s="22"/>
      <c r="P9" s="25" t="s">
        <v>26</v>
      </c>
      <c r="Q9" s="25"/>
      <c r="R9" s="25"/>
      <c r="S9" s="25"/>
      <c r="T9" s="25"/>
      <c r="U9" s="25"/>
      <c r="V9" s="25"/>
      <c r="W9" s="25" t="s">
        <v>22</v>
      </c>
      <c r="X9" s="25"/>
      <c r="Y9" s="25"/>
      <c r="Z9" s="25"/>
      <c r="AA9" s="25"/>
      <c r="AB9" s="25"/>
      <c r="AC9" s="25"/>
      <c r="AD9" s="2"/>
      <c r="AE9" s="2"/>
      <c r="AF9" s="2"/>
      <c r="AG9" s="2"/>
      <c r="AH9" s="2"/>
      <c r="AI9" s="2"/>
      <c r="AJ9" s="2"/>
      <c r="AK9" s="2"/>
      <c r="AL9" s="25" t="s">
        <v>29</v>
      </c>
      <c r="AM9" s="25"/>
      <c r="AN9" s="25"/>
      <c r="AO9" s="25"/>
      <c r="AP9" s="25"/>
      <c r="AQ9" s="25"/>
      <c r="AR9" s="25"/>
      <c r="AS9" s="25"/>
      <c r="AT9" s="5" t="s">
        <v>31</v>
      </c>
      <c r="AU9" s="13"/>
      <c r="AV9" s="13"/>
      <c r="AW9" s="13"/>
      <c r="AX9" s="13"/>
      <c r="AY9" s="13"/>
      <c r="AZ9" s="13"/>
      <c r="BA9" s="13"/>
      <c r="BB9" s="25" t="s">
        <v>1</v>
      </c>
      <c r="BC9" s="25"/>
      <c r="BD9" s="25"/>
      <c r="BE9" s="25"/>
      <c r="BF9" s="25"/>
      <c r="BG9" s="25"/>
      <c r="BH9" s="25"/>
      <c r="BI9" s="25"/>
      <c r="BJ9" s="3"/>
      <c r="BK9" s="3"/>
      <c r="BL9" s="37" t="s">
        <v>32</v>
      </c>
      <c r="BM9" s="47"/>
      <c r="BN9" s="54" t="s">
        <v>34</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69.45</v>
      </c>
      <c r="J10" s="15"/>
      <c r="K10" s="15"/>
      <c r="L10" s="15"/>
      <c r="M10" s="15"/>
      <c r="N10" s="15"/>
      <c r="O10" s="24"/>
      <c r="P10" s="27">
        <f>データ!$P$6</f>
        <v>99.27</v>
      </c>
      <c r="Q10" s="27"/>
      <c r="R10" s="27"/>
      <c r="S10" s="27"/>
      <c r="T10" s="27"/>
      <c r="U10" s="27"/>
      <c r="V10" s="27"/>
      <c r="W10" s="29">
        <f>データ!$Q$6</f>
        <v>3025</v>
      </c>
      <c r="X10" s="29"/>
      <c r="Y10" s="29"/>
      <c r="Z10" s="29"/>
      <c r="AA10" s="29"/>
      <c r="AB10" s="29"/>
      <c r="AC10" s="29"/>
      <c r="AD10" s="2"/>
      <c r="AE10" s="2"/>
      <c r="AF10" s="2"/>
      <c r="AG10" s="2"/>
      <c r="AH10" s="2"/>
      <c r="AI10" s="2"/>
      <c r="AJ10" s="2"/>
      <c r="AK10" s="2"/>
      <c r="AL10" s="29">
        <f>データ!$U$6</f>
        <v>13937</v>
      </c>
      <c r="AM10" s="29"/>
      <c r="AN10" s="29"/>
      <c r="AO10" s="29"/>
      <c r="AP10" s="29"/>
      <c r="AQ10" s="29"/>
      <c r="AR10" s="29"/>
      <c r="AS10" s="29"/>
      <c r="AT10" s="7">
        <f>データ!$V$6</f>
        <v>56.94</v>
      </c>
      <c r="AU10" s="15"/>
      <c r="AV10" s="15"/>
      <c r="AW10" s="15"/>
      <c r="AX10" s="15"/>
      <c r="AY10" s="15"/>
      <c r="AZ10" s="15"/>
      <c r="BA10" s="15"/>
      <c r="BB10" s="27">
        <f>データ!$W$6</f>
        <v>244.77</v>
      </c>
      <c r="BC10" s="27"/>
      <c r="BD10" s="27"/>
      <c r="BE10" s="27"/>
      <c r="BF10" s="27"/>
      <c r="BG10" s="27"/>
      <c r="BH10" s="27"/>
      <c r="BI10" s="27"/>
      <c r="BJ10" s="2"/>
      <c r="BK10" s="2"/>
      <c r="BL10" s="38" t="s">
        <v>36</v>
      </c>
      <c r="BM10" s="48"/>
      <c r="BN10" s="55" t="s">
        <v>38</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39</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41</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42</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109</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44</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110</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12</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108</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45</v>
      </c>
      <c r="C84" s="12"/>
      <c r="D84" s="12"/>
      <c r="E84" s="12" t="s">
        <v>47</v>
      </c>
      <c r="F84" s="12" t="s">
        <v>49</v>
      </c>
      <c r="G84" s="12" t="s">
        <v>50</v>
      </c>
      <c r="H84" s="12" t="s">
        <v>43</v>
      </c>
      <c r="I84" s="12" t="s">
        <v>11</v>
      </c>
      <c r="J84" s="12" t="s">
        <v>27</v>
      </c>
      <c r="K84" s="12" t="s">
        <v>51</v>
      </c>
      <c r="L84" s="12" t="s">
        <v>53</v>
      </c>
      <c r="M84" s="12" t="s">
        <v>33</v>
      </c>
      <c r="N84" s="12" t="s">
        <v>55</v>
      </c>
      <c r="O84" s="12" t="s">
        <v>57</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8e55KIzBkS+dYXkFM6Z+Py3cX/Q5LZVdtfBKMHo3tjmQDFH3xwM8H/BuGV+jOF3H2j9tG5d9Rsv/7xVJLxeRwQ==" saltValue="OQ4ktLvE46JJnGdZ6kiFQQ=="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48</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58</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20</v>
      </c>
      <c r="B3" s="67" t="s">
        <v>52</v>
      </c>
      <c r="C3" s="67" t="s">
        <v>60</v>
      </c>
      <c r="D3" s="67" t="s">
        <v>37</v>
      </c>
      <c r="E3" s="67" t="s">
        <v>8</v>
      </c>
      <c r="F3" s="67" t="s">
        <v>7</v>
      </c>
      <c r="G3" s="67" t="s">
        <v>25</v>
      </c>
      <c r="H3" s="74" t="s">
        <v>30</v>
      </c>
      <c r="I3" s="77"/>
      <c r="J3" s="77"/>
      <c r="K3" s="77"/>
      <c r="L3" s="77"/>
      <c r="M3" s="77"/>
      <c r="N3" s="77"/>
      <c r="O3" s="77"/>
      <c r="P3" s="77"/>
      <c r="Q3" s="77"/>
      <c r="R3" s="77"/>
      <c r="S3" s="77"/>
      <c r="T3" s="77"/>
      <c r="U3" s="77"/>
      <c r="V3" s="77"/>
      <c r="W3" s="81"/>
      <c r="X3" s="83" t="s">
        <v>56</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13</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61</v>
      </c>
      <c r="B4" s="68"/>
      <c r="C4" s="68"/>
      <c r="D4" s="68"/>
      <c r="E4" s="68"/>
      <c r="F4" s="68"/>
      <c r="G4" s="68"/>
      <c r="H4" s="75"/>
      <c r="I4" s="78"/>
      <c r="J4" s="78"/>
      <c r="K4" s="78"/>
      <c r="L4" s="78"/>
      <c r="M4" s="78"/>
      <c r="N4" s="78"/>
      <c r="O4" s="78"/>
      <c r="P4" s="78"/>
      <c r="Q4" s="78"/>
      <c r="R4" s="78"/>
      <c r="S4" s="78"/>
      <c r="T4" s="78"/>
      <c r="U4" s="78"/>
      <c r="V4" s="78"/>
      <c r="W4" s="82"/>
      <c r="X4" s="84" t="s">
        <v>54</v>
      </c>
      <c r="Y4" s="84"/>
      <c r="Z4" s="84"/>
      <c r="AA4" s="84"/>
      <c r="AB4" s="84"/>
      <c r="AC4" s="84"/>
      <c r="AD4" s="84"/>
      <c r="AE4" s="84"/>
      <c r="AF4" s="84"/>
      <c r="AG4" s="84"/>
      <c r="AH4" s="84"/>
      <c r="AI4" s="84" t="s">
        <v>46</v>
      </c>
      <c r="AJ4" s="84"/>
      <c r="AK4" s="84"/>
      <c r="AL4" s="84"/>
      <c r="AM4" s="84"/>
      <c r="AN4" s="84"/>
      <c r="AO4" s="84"/>
      <c r="AP4" s="84"/>
      <c r="AQ4" s="84"/>
      <c r="AR4" s="84"/>
      <c r="AS4" s="84"/>
      <c r="AT4" s="84" t="s">
        <v>40</v>
      </c>
      <c r="AU4" s="84"/>
      <c r="AV4" s="84"/>
      <c r="AW4" s="84"/>
      <c r="AX4" s="84"/>
      <c r="AY4" s="84"/>
      <c r="AZ4" s="84"/>
      <c r="BA4" s="84"/>
      <c r="BB4" s="84"/>
      <c r="BC4" s="84"/>
      <c r="BD4" s="84"/>
      <c r="BE4" s="84" t="s">
        <v>4</v>
      </c>
      <c r="BF4" s="84"/>
      <c r="BG4" s="84"/>
      <c r="BH4" s="84"/>
      <c r="BI4" s="84"/>
      <c r="BJ4" s="84"/>
      <c r="BK4" s="84"/>
      <c r="BL4" s="84"/>
      <c r="BM4" s="84"/>
      <c r="BN4" s="84"/>
      <c r="BO4" s="84"/>
      <c r="BP4" s="84" t="s">
        <v>35</v>
      </c>
      <c r="BQ4" s="84"/>
      <c r="BR4" s="84"/>
      <c r="BS4" s="84"/>
      <c r="BT4" s="84"/>
      <c r="BU4" s="84"/>
      <c r="BV4" s="84"/>
      <c r="BW4" s="84"/>
      <c r="BX4" s="84"/>
      <c r="BY4" s="84"/>
      <c r="BZ4" s="84"/>
      <c r="CA4" s="84" t="s">
        <v>62</v>
      </c>
      <c r="CB4" s="84"/>
      <c r="CC4" s="84"/>
      <c r="CD4" s="84"/>
      <c r="CE4" s="84"/>
      <c r="CF4" s="84"/>
      <c r="CG4" s="84"/>
      <c r="CH4" s="84"/>
      <c r="CI4" s="84"/>
      <c r="CJ4" s="84"/>
      <c r="CK4" s="84"/>
      <c r="CL4" s="84" t="s">
        <v>64</v>
      </c>
      <c r="CM4" s="84"/>
      <c r="CN4" s="84"/>
      <c r="CO4" s="84"/>
      <c r="CP4" s="84"/>
      <c r="CQ4" s="84"/>
      <c r="CR4" s="84"/>
      <c r="CS4" s="84"/>
      <c r="CT4" s="84"/>
      <c r="CU4" s="84"/>
      <c r="CV4" s="84"/>
      <c r="CW4" s="84" t="s">
        <v>65</v>
      </c>
      <c r="CX4" s="84"/>
      <c r="CY4" s="84"/>
      <c r="CZ4" s="84"/>
      <c r="DA4" s="84"/>
      <c r="DB4" s="84"/>
      <c r="DC4" s="84"/>
      <c r="DD4" s="84"/>
      <c r="DE4" s="84"/>
      <c r="DF4" s="84"/>
      <c r="DG4" s="84"/>
      <c r="DH4" s="84" t="s">
        <v>66</v>
      </c>
      <c r="DI4" s="84"/>
      <c r="DJ4" s="84"/>
      <c r="DK4" s="84"/>
      <c r="DL4" s="84"/>
      <c r="DM4" s="84"/>
      <c r="DN4" s="84"/>
      <c r="DO4" s="84"/>
      <c r="DP4" s="84"/>
      <c r="DQ4" s="84"/>
      <c r="DR4" s="84"/>
      <c r="DS4" s="84" t="s">
        <v>3</v>
      </c>
      <c r="DT4" s="84"/>
      <c r="DU4" s="84"/>
      <c r="DV4" s="84"/>
      <c r="DW4" s="84"/>
      <c r="DX4" s="84"/>
      <c r="DY4" s="84"/>
      <c r="DZ4" s="84"/>
      <c r="EA4" s="84"/>
      <c r="EB4" s="84"/>
      <c r="EC4" s="84"/>
      <c r="ED4" s="84" t="s">
        <v>67</v>
      </c>
      <c r="EE4" s="84"/>
      <c r="EF4" s="84"/>
      <c r="EG4" s="84"/>
      <c r="EH4" s="84"/>
      <c r="EI4" s="84"/>
      <c r="EJ4" s="84"/>
      <c r="EK4" s="84"/>
      <c r="EL4" s="84"/>
      <c r="EM4" s="84"/>
      <c r="EN4" s="84"/>
    </row>
    <row r="5" spans="1:144">
      <c r="A5" s="65" t="s">
        <v>28</v>
      </c>
      <c r="B5" s="69"/>
      <c r="C5" s="69"/>
      <c r="D5" s="69"/>
      <c r="E5" s="69"/>
      <c r="F5" s="69"/>
      <c r="G5" s="69"/>
      <c r="H5" s="76" t="s">
        <v>59</v>
      </c>
      <c r="I5" s="76" t="s">
        <v>68</v>
      </c>
      <c r="J5" s="76" t="s">
        <v>69</v>
      </c>
      <c r="K5" s="76" t="s">
        <v>70</v>
      </c>
      <c r="L5" s="76" t="s">
        <v>71</v>
      </c>
      <c r="M5" s="76" t="s">
        <v>6</v>
      </c>
      <c r="N5" s="76" t="s">
        <v>72</v>
      </c>
      <c r="O5" s="76" t="s">
        <v>73</v>
      </c>
      <c r="P5" s="76" t="s">
        <v>74</v>
      </c>
      <c r="Q5" s="76" t="s">
        <v>75</v>
      </c>
      <c r="R5" s="76" t="s">
        <v>76</v>
      </c>
      <c r="S5" s="76" t="s">
        <v>77</v>
      </c>
      <c r="T5" s="76" t="s">
        <v>63</v>
      </c>
      <c r="U5" s="76" t="s">
        <v>78</v>
      </c>
      <c r="V5" s="76" t="s">
        <v>79</v>
      </c>
      <c r="W5" s="76" t="s">
        <v>80</v>
      </c>
      <c r="X5" s="76" t="s">
        <v>81</v>
      </c>
      <c r="Y5" s="76" t="s">
        <v>82</v>
      </c>
      <c r="Z5" s="76" t="s">
        <v>83</v>
      </c>
      <c r="AA5" s="76" t="s">
        <v>84</v>
      </c>
      <c r="AB5" s="76" t="s">
        <v>85</v>
      </c>
      <c r="AC5" s="76" t="s">
        <v>87</v>
      </c>
      <c r="AD5" s="76" t="s">
        <v>88</v>
      </c>
      <c r="AE5" s="76" t="s">
        <v>89</v>
      </c>
      <c r="AF5" s="76" t="s">
        <v>90</v>
      </c>
      <c r="AG5" s="76" t="s">
        <v>91</v>
      </c>
      <c r="AH5" s="76" t="s">
        <v>45</v>
      </c>
      <c r="AI5" s="76" t="s">
        <v>81</v>
      </c>
      <c r="AJ5" s="76" t="s">
        <v>82</v>
      </c>
      <c r="AK5" s="76" t="s">
        <v>83</v>
      </c>
      <c r="AL5" s="76" t="s">
        <v>84</v>
      </c>
      <c r="AM5" s="76" t="s">
        <v>85</v>
      </c>
      <c r="AN5" s="76" t="s">
        <v>87</v>
      </c>
      <c r="AO5" s="76" t="s">
        <v>88</v>
      </c>
      <c r="AP5" s="76" t="s">
        <v>89</v>
      </c>
      <c r="AQ5" s="76" t="s">
        <v>90</v>
      </c>
      <c r="AR5" s="76" t="s">
        <v>91</v>
      </c>
      <c r="AS5" s="76" t="s">
        <v>86</v>
      </c>
      <c r="AT5" s="76" t="s">
        <v>81</v>
      </c>
      <c r="AU5" s="76" t="s">
        <v>82</v>
      </c>
      <c r="AV5" s="76" t="s">
        <v>83</v>
      </c>
      <c r="AW5" s="76" t="s">
        <v>84</v>
      </c>
      <c r="AX5" s="76" t="s">
        <v>85</v>
      </c>
      <c r="AY5" s="76" t="s">
        <v>87</v>
      </c>
      <c r="AZ5" s="76" t="s">
        <v>88</v>
      </c>
      <c r="BA5" s="76" t="s">
        <v>89</v>
      </c>
      <c r="BB5" s="76" t="s">
        <v>90</v>
      </c>
      <c r="BC5" s="76" t="s">
        <v>91</v>
      </c>
      <c r="BD5" s="76" t="s">
        <v>86</v>
      </c>
      <c r="BE5" s="76" t="s">
        <v>81</v>
      </c>
      <c r="BF5" s="76" t="s">
        <v>82</v>
      </c>
      <c r="BG5" s="76" t="s">
        <v>83</v>
      </c>
      <c r="BH5" s="76" t="s">
        <v>84</v>
      </c>
      <c r="BI5" s="76" t="s">
        <v>85</v>
      </c>
      <c r="BJ5" s="76" t="s">
        <v>87</v>
      </c>
      <c r="BK5" s="76" t="s">
        <v>88</v>
      </c>
      <c r="BL5" s="76" t="s">
        <v>89</v>
      </c>
      <c r="BM5" s="76" t="s">
        <v>90</v>
      </c>
      <c r="BN5" s="76" t="s">
        <v>91</v>
      </c>
      <c r="BO5" s="76" t="s">
        <v>86</v>
      </c>
      <c r="BP5" s="76" t="s">
        <v>81</v>
      </c>
      <c r="BQ5" s="76" t="s">
        <v>82</v>
      </c>
      <c r="BR5" s="76" t="s">
        <v>83</v>
      </c>
      <c r="BS5" s="76" t="s">
        <v>84</v>
      </c>
      <c r="BT5" s="76" t="s">
        <v>85</v>
      </c>
      <c r="BU5" s="76" t="s">
        <v>87</v>
      </c>
      <c r="BV5" s="76" t="s">
        <v>88</v>
      </c>
      <c r="BW5" s="76" t="s">
        <v>89</v>
      </c>
      <c r="BX5" s="76" t="s">
        <v>90</v>
      </c>
      <c r="BY5" s="76" t="s">
        <v>91</v>
      </c>
      <c r="BZ5" s="76" t="s">
        <v>86</v>
      </c>
      <c r="CA5" s="76" t="s">
        <v>81</v>
      </c>
      <c r="CB5" s="76" t="s">
        <v>82</v>
      </c>
      <c r="CC5" s="76" t="s">
        <v>83</v>
      </c>
      <c r="CD5" s="76" t="s">
        <v>84</v>
      </c>
      <c r="CE5" s="76" t="s">
        <v>85</v>
      </c>
      <c r="CF5" s="76" t="s">
        <v>87</v>
      </c>
      <c r="CG5" s="76" t="s">
        <v>88</v>
      </c>
      <c r="CH5" s="76" t="s">
        <v>89</v>
      </c>
      <c r="CI5" s="76" t="s">
        <v>90</v>
      </c>
      <c r="CJ5" s="76" t="s">
        <v>91</v>
      </c>
      <c r="CK5" s="76" t="s">
        <v>86</v>
      </c>
      <c r="CL5" s="76" t="s">
        <v>81</v>
      </c>
      <c r="CM5" s="76" t="s">
        <v>82</v>
      </c>
      <c r="CN5" s="76" t="s">
        <v>83</v>
      </c>
      <c r="CO5" s="76" t="s">
        <v>84</v>
      </c>
      <c r="CP5" s="76" t="s">
        <v>85</v>
      </c>
      <c r="CQ5" s="76" t="s">
        <v>87</v>
      </c>
      <c r="CR5" s="76" t="s">
        <v>88</v>
      </c>
      <c r="CS5" s="76" t="s">
        <v>89</v>
      </c>
      <c r="CT5" s="76" t="s">
        <v>90</v>
      </c>
      <c r="CU5" s="76" t="s">
        <v>91</v>
      </c>
      <c r="CV5" s="76" t="s">
        <v>86</v>
      </c>
      <c r="CW5" s="76" t="s">
        <v>81</v>
      </c>
      <c r="CX5" s="76" t="s">
        <v>82</v>
      </c>
      <c r="CY5" s="76" t="s">
        <v>83</v>
      </c>
      <c r="CZ5" s="76" t="s">
        <v>84</v>
      </c>
      <c r="DA5" s="76" t="s">
        <v>85</v>
      </c>
      <c r="DB5" s="76" t="s">
        <v>87</v>
      </c>
      <c r="DC5" s="76" t="s">
        <v>88</v>
      </c>
      <c r="DD5" s="76" t="s">
        <v>89</v>
      </c>
      <c r="DE5" s="76" t="s">
        <v>90</v>
      </c>
      <c r="DF5" s="76" t="s">
        <v>91</v>
      </c>
      <c r="DG5" s="76" t="s">
        <v>86</v>
      </c>
      <c r="DH5" s="76" t="s">
        <v>81</v>
      </c>
      <c r="DI5" s="76" t="s">
        <v>82</v>
      </c>
      <c r="DJ5" s="76" t="s">
        <v>83</v>
      </c>
      <c r="DK5" s="76" t="s">
        <v>84</v>
      </c>
      <c r="DL5" s="76" t="s">
        <v>85</v>
      </c>
      <c r="DM5" s="76" t="s">
        <v>87</v>
      </c>
      <c r="DN5" s="76" t="s">
        <v>88</v>
      </c>
      <c r="DO5" s="76" t="s">
        <v>89</v>
      </c>
      <c r="DP5" s="76" t="s">
        <v>90</v>
      </c>
      <c r="DQ5" s="76" t="s">
        <v>91</v>
      </c>
      <c r="DR5" s="76" t="s">
        <v>86</v>
      </c>
      <c r="DS5" s="76" t="s">
        <v>81</v>
      </c>
      <c r="DT5" s="76" t="s">
        <v>82</v>
      </c>
      <c r="DU5" s="76" t="s">
        <v>83</v>
      </c>
      <c r="DV5" s="76" t="s">
        <v>84</v>
      </c>
      <c r="DW5" s="76" t="s">
        <v>85</v>
      </c>
      <c r="DX5" s="76" t="s">
        <v>87</v>
      </c>
      <c r="DY5" s="76" t="s">
        <v>88</v>
      </c>
      <c r="DZ5" s="76" t="s">
        <v>89</v>
      </c>
      <c r="EA5" s="76" t="s">
        <v>90</v>
      </c>
      <c r="EB5" s="76" t="s">
        <v>91</v>
      </c>
      <c r="EC5" s="76" t="s">
        <v>86</v>
      </c>
      <c r="ED5" s="76" t="s">
        <v>81</v>
      </c>
      <c r="EE5" s="76" t="s">
        <v>82</v>
      </c>
      <c r="EF5" s="76" t="s">
        <v>83</v>
      </c>
      <c r="EG5" s="76" t="s">
        <v>84</v>
      </c>
      <c r="EH5" s="76" t="s">
        <v>85</v>
      </c>
      <c r="EI5" s="76" t="s">
        <v>87</v>
      </c>
      <c r="EJ5" s="76" t="s">
        <v>88</v>
      </c>
      <c r="EK5" s="76" t="s">
        <v>89</v>
      </c>
      <c r="EL5" s="76" t="s">
        <v>90</v>
      </c>
      <c r="EM5" s="76" t="s">
        <v>91</v>
      </c>
      <c r="EN5" s="76" t="s">
        <v>86</v>
      </c>
    </row>
    <row r="6" spans="1:144" s="64" customFormat="1">
      <c r="A6" s="65" t="s">
        <v>92</v>
      </c>
      <c r="B6" s="70">
        <f t="shared" ref="B6:W6" si="1">B7</f>
        <v>2024</v>
      </c>
      <c r="C6" s="70">
        <f t="shared" si="1"/>
        <v>313726</v>
      </c>
      <c r="D6" s="70">
        <f t="shared" si="1"/>
        <v>46</v>
      </c>
      <c r="E6" s="70">
        <f t="shared" si="1"/>
        <v>1</v>
      </c>
      <c r="F6" s="70">
        <f t="shared" si="1"/>
        <v>0</v>
      </c>
      <c r="G6" s="70">
        <f t="shared" si="1"/>
        <v>1</v>
      </c>
      <c r="H6" s="70" t="str">
        <f t="shared" si="1"/>
        <v>鳥取県　北栄町</v>
      </c>
      <c r="I6" s="70" t="str">
        <f t="shared" si="1"/>
        <v>法適用</v>
      </c>
      <c r="J6" s="70" t="str">
        <f t="shared" si="1"/>
        <v>水道事業</v>
      </c>
      <c r="K6" s="70" t="str">
        <f t="shared" si="1"/>
        <v>末端給水事業</v>
      </c>
      <c r="L6" s="70" t="str">
        <f t="shared" si="1"/>
        <v>A7</v>
      </c>
      <c r="M6" s="70" t="str">
        <f t="shared" si="1"/>
        <v>非設置</v>
      </c>
      <c r="N6" s="79" t="str">
        <f t="shared" si="1"/>
        <v>-</v>
      </c>
      <c r="O6" s="79">
        <f t="shared" si="1"/>
        <v>69.45</v>
      </c>
      <c r="P6" s="79">
        <f t="shared" si="1"/>
        <v>99.27</v>
      </c>
      <c r="Q6" s="79">
        <f t="shared" si="1"/>
        <v>3025</v>
      </c>
      <c r="R6" s="79">
        <f t="shared" si="1"/>
        <v>14127</v>
      </c>
      <c r="S6" s="79">
        <f t="shared" si="1"/>
        <v>56.94</v>
      </c>
      <c r="T6" s="79">
        <f t="shared" si="1"/>
        <v>248.1</v>
      </c>
      <c r="U6" s="79">
        <f t="shared" si="1"/>
        <v>13937</v>
      </c>
      <c r="V6" s="79">
        <f t="shared" si="1"/>
        <v>56.94</v>
      </c>
      <c r="W6" s="79">
        <f t="shared" si="1"/>
        <v>244.77</v>
      </c>
      <c r="X6" s="85">
        <f t="shared" ref="X6:AG6" si="2">IF(X7="",NA(),X7)</f>
        <v>134.97999999999999</v>
      </c>
      <c r="Y6" s="85">
        <f t="shared" si="2"/>
        <v>133.55000000000001</v>
      </c>
      <c r="Z6" s="85">
        <f t="shared" si="2"/>
        <v>120.52</v>
      </c>
      <c r="AA6" s="85">
        <f t="shared" si="2"/>
        <v>115.07</v>
      </c>
      <c r="AB6" s="85">
        <f t="shared" si="2"/>
        <v>127.26</v>
      </c>
      <c r="AC6" s="85">
        <f t="shared" si="2"/>
        <v>109.02</v>
      </c>
      <c r="AD6" s="85">
        <f t="shared" si="2"/>
        <v>107.81</v>
      </c>
      <c r="AE6" s="85">
        <f t="shared" si="2"/>
        <v>107.21</v>
      </c>
      <c r="AF6" s="85">
        <f t="shared" si="2"/>
        <v>105.97</v>
      </c>
      <c r="AG6" s="85">
        <f t="shared" si="2"/>
        <v>105.08</v>
      </c>
      <c r="AH6" s="79" t="str">
        <f>IF(AH7="","",IF(AH7="-","【-】","【"&amp;SUBSTITUTE(TEXT(AH7,"#,##0.00"),"-","△")&amp;"】"))</f>
        <v>【107.26】</v>
      </c>
      <c r="AI6" s="79">
        <f t="shared" ref="AI6:AR6" si="3">IF(AI7="",NA(),AI7)</f>
        <v>0</v>
      </c>
      <c r="AJ6" s="79">
        <f t="shared" si="3"/>
        <v>0</v>
      </c>
      <c r="AK6" s="79">
        <f t="shared" si="3"/>
        <v>0</v>
      </c>
      <c r="AL6" s="79">
        <f t="shared" si="3"/>
        <v>0</v>
      </c>
      <c r="AM6" s="79">
        <f t="shared" si="3"/>
        <v>0</v>
      </c>
      <c r="AN6" s="85">
        <f t="shared" si="3"/>
        <v>11</v>
      </c>
      <c r="AO6" s="85">
        <f t="shared" si="3"/>
        <v>8.86</v>
      </c>
      <c r="AP6" s="85">
        <f t="shared" si="3"/>
        <v>7.65</v>
      </c>
      <c r="AQ6" s="85">
        <f t="shared" si="3"/>
        <v>8.52</v>
      </c>
      <c r="AR6" s="85">
        <f t="shared" si="3"/>
        <v>10.8</v>
      </c>
      <c r="AS6" s="79" t="str">
        <f>IF(AS7="","",IF(AS7="-","【-】","【"&amp;SUBSTITUTE(TEXT(AS7,"#,##0.00"),"-","△")&amp;"】"))</f>
        <v>【1.61】</v>
      </c>
      <c r="AT6" s="85">
        <f t="shared" ref="AT6:BC6" si="4">IF(AT7="",NA(),AT7)</f>
        <v>333.6</v>
      </c>
      <c r="AU6" s="85">
        <f t="shared" si="4"/>
        <v>434.96</v>
      </c>
      <c r="AV6" s="85">
        <f t="shared" si="4"/>
        <v>479.09</v>
      </c>
      <c r="AW6" s="85">
        <f t="shared" si="4"/>
        <v>795.25</v>
      </c>
      <c r="AX6" s="85">
        <f t="shared" si="4"/>
        <v>847.44</v>
      </c>
      <c r="AY6" s="85">
        <f t="shared" si="4"/>
        <v>371.81</v>
      </c>
      <c r="AZ6" s="85">
        <f t="shared" si="4"/>
        <v>384.23</v>
      </c>
      <c r="BA6" s="85">
        <f t="shared" si="4"/>
        <v>364.3</v>
      </c>
      <c r="BB6" s="85">
        <f t="shared" si="4"/>
        <v>378.87</v>
      </c>
      <c r="BC6" s="85">
        <f t="shared" si="4"/>
        <v>362.35</v>
      </c>
      <c r="BD6" s="79" t="str">
        <f>IF(BD7="","",IF(BD7="-","【-】","【"&amp;SUBSTITUTE(TEXT(BD7,"#,##0.00"),"-","△")&amp;"】"))</f>
        <v>【239.69】</v>
      </c>
      <c r="BE6" s="85">
        <f t="shared" ref="BE6:BN6" si="5">IF(BE7="",NA(),BE7)</f>
        <v>481.86</v>
      </c>
      <c r="BF6" s="85">
        <f t="shared" si="5"/>
        <v>444.54</v>
      </c>
      <c r="BG6" s="85">
        <f t="shared" si="5"/>
        <v>447.44</v>
      </c>
      <c r="BH6" s="85">
        <f t="shared" si="5"/>
        <v>440.65</v>
      </c>
      <c r="BI6" s="85">
        <f t="shared" si="5"/>
        <v>438.09</v>
      </c>
      <c r="BJ6" s="85">
        <f t="shared" si="5"/>
        <v>465.85</v>
      </c>
      <c r="BK6" s="85">
        <f t="shared" si="5"/>
        <v>439.43</v>
      </c>
      <c r="BL6" s="85">
        <f t="shared" si="5"/>
        <v>438.41</v>
      </c>
      <c r="BM6" s="85">
        <f t="shared" si="5"/>
        <v>430.23</v>
      </c>
      <c r="BN6" s="85">
        <f t="shared" si="5"/>
        <v>429.24</v>
      </c>
      <c r="BO6" s="79" t="str">
        <f>IF(BO7="","",IF(BO7="-","【-】","【"&amp;SUBSTITUTE(TEXT(BO7,"#,##0.00"),"-","△")&amp;"】"))</f>
        <v>【264.86】</v>
      </c>
      <c r="BP6" s="85">
        <f t="shared" ref="BP6:BY6" si="6">IF(BP7="",NA(),BP7)</f>
        <v>124.73</v>
      </c>
      <c r="BQ6" s="85">
        <f t="shared" si="6"/>
        <v>132.79</v>
      </c>
      <c r="BR6" s="85">
        <f t="shared" si="6"/>
        <v>120.67</v>
      </c>
      <c r="BS6" s="85">
        <f t="shared" si="6"/>
        <v>114.22</v>
      </c>
      <c r="BT6" s="85">
        <f t="shared" si="6"/>
        <v>127.7</v>
      </c>
      <c r="BU6" s="85">
        <f t="shared" si="6"/>
        <v>92.39</v>
      </c>
      <c r="BV6" s="85">
        <f t="shared" si="6"/>
        <v>94.41</v>
      </c>
      <c r="BW6" s="85">
        <f t="shared" si="6"/>
        <v>90.96</v>
      </c>
      <c r="BX6" s="85">
        <f t="shared" si="6"/>
        <v>90.66</v>
      </c>
      <c r="BY6" s="85">
        <f t="shared" si="6"/>
        <v>90.78</v>
      </c>
      <c r="BZ6" s="79" t="str">
        <f>IF(BZ7="","",IF(BZ7="-","【-】","【"&amp;SUBSTITUTE(TEXT(BZ7,"#,##0.00"),"-","△")&amp;"】"))</f>
        <v>【97.59】</v>
      </c>
      <c r="CA6" s="85">
        <f t="shared" ref="CA6:CJ6" si="7">IF(CA7="",NA(),CA7)</f>
        <v>110.55</v>
      </c>
      <c r="CB6" s="85">
        <f t="shared" si="7"/>
        <v>114.6</v>
      </c>
      <c r="CC6" s="85">
        <f t="shared" si="7"/>
        <v>126.22</v>
      </c>
      <c r="CD6" s="85">
        <f t="shared" si="7"/>
        <v>133.37</v>
      </c>
      <c r="CE6" s="85">
        <f t="shared" si="7"/>
        <v>119.63</v>
      </c>
      <c r="CF6" s="85">
        <f t="shared" si="7"/>
        <v>192.98</v>
      </c>
      <c r="CG6" s="85">
        <f t="shared" si="7"/>
        <v>192.13</v>
      </c>
      <c r="CH6" s="85">
        <f t="shared" si="7"/>
        <v>197.04</v>
      </c>
      <c r="CI6" s="85">
        <f t="shared" si="7"/>
        <v>199.33</v>
      </c>
      <c r="CJ6" s="85">
        <f t="shared" si="7"/>
        <v>202.75</v>
      </c>
      <c r="CK6" s="79" t="str">
        <f>IF(CK7="","",IF(CK7="-","【-】","【"&amp;SUBSTITUTE(TEXT(CK7,"#,##0.00"),"-","△")&amp;"】"))</f>
        <v>【181.66】</v>
      </c>
      <c r="CL6" s="85">
        <f t="shared" ref="CL6:CU6" si="8">IF(CL7="",NA(),CL7)</f>
        <v>55.64</v>
      </c>
      <c r="CM6" s="85">
        <f t="shared" si="8"/>
        <v>54.06</v>
      </c>
      <c r="CN6" s="85">
        <f t="shared" si="8"/>
        <v>57.17</v>
      </c>
      <c r="CO6" s="85">
        <f t="shared" si="8"/>
        <v>56.92</v>
      </c>
      <c r="CP6" s="85">
        <f t="shared" si="8"/>
        <v>57.73</v>
      </c>
      <c r="CQ6" s="85">
        <f t="shared" si="8"/>
        <v>54.43</v>
      </c>
      <c r="CR6" s="85">
        <f t="shared" si="8"/>
        <v>53.87</v>
      </c>
      <c r="CS6" s="85">
        <f t="shared" si="8"/>
        <v>54.49</v>
      </c>
      <c r="CT6" s="85">
        <f t="shared" si="8"/>
        <v>54.8</v>
      </c>
      <c r="CU6" s="85">
        <f t="shared" si="8"/>
        <v>55.47</v>
      </c>
      <c r="CV6" s="79" t="str">
        <f>IF(CV7="","",IF(CV7="-","【-】","【"&amp;SUBSTITUTE(TEXT(CV7,"#,##0.00"),"-","△")&amp;"】"))</f>
        <v>【60.21】</v>
      </c>
      <c r="CW6" s="85">
        <f t="shared" ref="CW6:DF6" si="9">IF(CW7="",NA(),CW7)</f>
        <v>81.83</v>
      </c>
      <c r="CX6" s="85">
        <f t="shared" si="9"/>
        <v>84.14</v>
      </c>
      <c r="CY6" s="85">
        <f t="shared" si="9"/>
        <v>77.16</v>
      </c>
      <c r="CZ6" s="85">
        <f t="shared" si="9"/>
        <v>76.61</v>
      </c>
      <c r="DA6" s="85">
        <f t="shared" si="9"/>
        <v>75.239999999999995</v>
      </c>
      <c r="DB6" s="85">
        <f t="shared" si="9"/>
        <v>79.44</v>
      </c>
      <c r="DC6" s="85">
        <f t="shared" si="9"/>
        <v>79.489999999999995</v>
      </c>
      <c r="DD6" s="85">
        <f t="shared" si="9"/>
        <v>78.8</v>
      </c>
      <c r="DE6" s="85">
        <f t="shared" si="9"/>
        <v>77.98</v>
      </c>
      <c r="DF6" s="85">
        <f t="shared" si="9"/>
        <v>76.97</v>
      </c>
      <c r="DG6" s="79" t="str">
        <f>IF(DG7="","",IF(DG7="-","【-】","【"&amp;SUBSTITUTE(TEXT(DG7,"#,##0.00"),"-","△")&amp;"】"))</f>
        <v>【89.21】</v>
      </c>
      <c r="DH6" s="85">
        <f t="shared" ref="DH6:DQ6" si="10">IF(DH7="",NA(),DH7)</f>
        <v>50.91</v>
      </c>
      <c r="DI6" s="85">
        <f t="shared" si="10"/>
        <v>51.69</v>
      </c>
      <c r="DJ6" s="85">
        <f t="shared" si="10"/>
        <v>53.16</v>
      </c>
      <c r="DK6" s="85">
        <f t="shared" si="10"/>
        <v>54.73</v>
      </c>
      <c r="DL6" s="85">
        <f t="shared" si="10"/>
        <v>56.19</v>
      </c>
      <c r="DM6" s="85">
        <f t="shared" si="10"/>
        <v>49.39</v>
      </c>
      <c r="DN6" s="85">
        <f t="shared" si="10"/>
        <v>50.75</v>
      </c>
      <c r="DO6" s="85">
        <f t="shared" si="10"/>
        <v>51.72</v>
      </c>
      <c r="DP6" s="85">
        <f t="shared" si="10"/>
        <v>52.27</v>
      </c>
      <c r="DQ6" s="85">
        <f t="shared" si="10"/>
        <v>52.87</v>
      </c>
      <c r="DR6" s="79" t="str">
        <f>IF(DR7="","",IF(DR7="-","【-】","【"&amp;SUBSTITUTE(TEXT(DR7,"#,##0.00"),"-","△")&amp;"】"))</f>
        <v>【52.41】</v>
      </c>
      <c r="DS6" s="79">
        <f t="shared" ref="DS6:EB6" si="11">IF(DS7="",NA(),DS7)</f>
        <v>0</v>
      </c>
      <c r="DT6" s="85">
        <f t="shared" si="11"/>
        <v>7.26</v>
      </c>
      <c r="DU6" s="85">
        <f t="shared" si="11"/>
        <v>8.4</v>
      </c>
      <c r="DV6" s="85">
        <f t="shared" si="11"/>
        <v>10.77</v>
      </c>
      <c r="DW6" s="85">
        <f t="shared" si="11"/>
        <v>12.97</v>
      </c>
      <c r="DX6" s="85">
        <f t="shared" si="11"/>
        <v>18.57</v>
      </c>
      <c r="DY6" s="85">
        <f t="shared" si="11"/>
        <v>21.14</v>
      </c>
      <c r="DZ6" s="85">
        <f t="shared" si="11"/>
        <v>22.12</v>
      </c>
      <c r="EA6" s="85">
        <f t="shared" si="11"/>
        <v>25.67</v>
      </c>
      <c r="EB6" s="85">
        <f t="shared" si="11"/>
        <v>26.86</v>
      </c>
      <c r="EC6" s="79" t="str">
        <f>IF(EC7="","",IF(EC7="-","【-】","【"&amp;SUBSTITUTE(TEXT(EC7,"#,##0.00"),"-","△")&amp;"】"))</f>
        <v>【26.78】</v>
      </c>
      <c r="ED6" s="85">
        <f t="shared" ref="ED6:EM6" si="12">IF(ED7="",NA(),ED7)</f>
        <v>1</v>
      </c>
      <c r="EE6" s="85">
        <f t="shared" si="12"/>
        <v>0.59</v>
      </c>
      <c r="EF6" s="85">
        <f t="shared" si="12"/>
        <v>0.23</v>
      </c>
      <c r="EG6" s="85">
        <f t="shared" si="12"/>
        <v>0.21</v>
      </c>
      <c r="EH6" s="85">
        <f t="shared" si="12"/>
        <v>0.31</v>
      </c>
      <c r="EI6" s="85">
        <f t="shared" si="12"/>
        <v>0.44</v>
      </c>
      <c r="EJ6" s="85">
        <f t="shared" si="12"/>
        <v>0.5</v>
      </c>
      <c r="EK6" s="85">
        <f t="shared" si="12"/>
        <v>0.4</v>
      </c>
      <c r="EL6" s="85">
        <f t="shared" si="12"/>
        <v>0.4</v>
      </c>
      <c r="EM6" s="85">
        <f t="shared" si="12"/>
        <v>0.39</v>
      </c>
      <c r="EN6" s="79" t="str">
        <f>IF(EN7="","",IF(EN7="-","【-】","【"&amp;SUBSTITUTE(TEXT(EN7,"#,##0.00"),"-","△")&amp;"】"))</f>
        <v>【0.59】</v>
      </c>
    </row>
    <row r="7" spans="1:144" s="64" customFormat="1">
      <c r="A7" s="65"/>
      <c r="B7" s="71">
        <v>2024</v>
      </c>
      <c r="C7" s="71">
        <v>313726</v>
      </c>
      <c r="D7" s="71">
        <v>46</v>
      </c>
      <c r="E7" s="71">
        <v>1</v>
      </c>
      <c r="F7" s="71">
        <v>0</v>
      </c>
      <c r="G7" s="71">
        <v>1</v>
      </c>
      <c r="H7" s="71" t="s">
        <v>93</v>
      </c>
      <c r="I7" s="71" t="s">
        <v>94</v>
      </c>
      <c r="J7" s="71" t="s">
        <v>95</v>
      </c>
      <c r="K7" s="71" t="s">
        <v>96</v>
      </c>
      <c r="L7" s="71" t="s">
        <v>97</v>
      </c>
      <c r="M7" s="71" t="s">
        <v>0</v>
      </c>
      <c r="N7" s="80" t="s">
        <v>98</v>
      </c>
      <c r="O7" s="80">
        <v>69.45</v>
      </c>
      <c r="P7" s="80">
        <v>99.27</v>
      </c>
      <c r="Q7" s="80">
        <v>3025</v>
      </c>
      <c r="R7" s="80">
        <v>14127</v>
      </c>
      <c r="S7" s="80">
        <v>56.94</v>
      </c>
      <c r="T7" s="80">
        <v>248.1</v>
      </c>
      <c r="U7" s="80">
        <v>13937</v>
      </c>
      <c r="V7" s="80">
        <v>56.94</v>
      </c>
      <c r="W7" s="80">
        <v>244.77</v>
      </c>
      <c r="X7" s="80">
        <v>134.97999999999999</v>
      </c>
      <c r="Y7" s="80">
        <v>133.55000000000001</v>
      </c>
      <c r="Z7" s="80">
        <v>120.52</v>
      </c>
      <c r="AA7" s="80">
        <v>115.07</v>
      </c>
      <c r="AB7" s="80">
        <v>127.26</v>
      </c>
      <c r="AC7" s="80">
        <v>109.02</v>
      </c>
      <c r="AD7" s="80">
        <v>107.81</v>
      </c>
      <c r="AE7" s="80">
        <v>107.21</v>
      </c>
      <c r="AF7" s="80">
        <v>105.97</v>
      </c>
      <c r="AG7" s="80">
        <v>105.08</v>
      </c>
      <c r="AH7" s="80">
        <v>107.26</v>
      </c>
      <c r="AI7" s="80">
        <v>0</v>
      </c>
      <c r="AJ7" s="80">
        <v>0</v>
      </c>
      <c r="AK7" s="80">
        <v>0</v>
      </c>
      <c r="AL7" s="80">
        <v>0</v>
      </c>
      <c r="AM7" s="80">
        <v>0</v>
      </c>
      <c r="AN7" s="80">
        <v>11</v>
      </c>
      <c r="AO7" s="80">
        <v>8.86</v>
      </c>
      <c r="AP7" s="80">
        <v>7.65</v>
      </c>
      <c r="AQ7" s="80">
        <v>8.52</v>
      </c>
      <c r="AR7" s="80">
        <v>10.8</v>
      </c>
      <c r="AS7" s="80">
        <v>1.61</v>
      </c>
      <c r="AT7" s="80">
        <v>333.6</v>
      </c>
      <c r="AU7" s="80">
        <v>434.96</v>
      </c>
      <c r="AV7" s="80">
        <v>479.09</v>
      </c>
      <c r="AW7" s="80">
        <v>795.25</v>
      </c>
      <c r="AX7" s="80">
        <v>847.44</v>
      </c>
      <c r="AY7" s="80">
        <v>371.81</v>
      </c>
      <c r="AZ7" s="80">
        <v>384.23</v>
      </c>
      <c r="BA7" s="80">
        <v>364.3</v>
      </c>
      <c r="BB7" s="80">
        <v>378.87</v>
      </c>
      <c r="BC7" s="80">
        <v>362.35</v>
      </c>
      <c r="BD7" s="80">
        <v>239.69</v>
      </c>
      <c r="BE7" s="80">
        <v>481.86</v>
      </c>
      <c r="BF7" s="80">
        <v>444.54</v>
      </c>
      <c r="BG7" s="80">
        <v>447.44</v>
      </c>
      <c r="BH7" s="80">
        <v>440.65</v>
      </c>
      <c r="BI7" s="80">
        <v>438.09</v>
      </c>
      <c r="BJ7" s="80">
        <v>465.85</v>
      </c>
      <c r="BK7" s="80">
        <v>439.43</v>
      </c>
      <c r="BL7" s="80">
        <v>438.41</v>
      </c>
      <c r="BM7" s="80">
        <v>430.23</v>
      </c>
      <c r="BN7" s="80">
        <v>429.24</v>
      </c>
      <c r="BO7" s="80">
        <v>264.86</v>
      </c>
      <c r="BP7" s="80">
        <v>124.73</v>
      </c>
      <c r="BQ7" s="80">
        <v>132.79</v>
      </c>
      <c r="BR7" s="80">
        <v>120.67</v>
      </c>
      <c r="BS7" s="80">
        <v>114.22</v>
      </c>
      <c r="BT7" s="80">
        <v>127.7</v>
      </c>
      <c r="BU7" s="80">
        <v>92.39</v>
      </c>
      <c r="BV7" s="80">
        <v>94.41</v>
      </c>
      <c r="BW7" s="80">
        <v>90.96</v>
      </c>
      <c r="BX7" s="80">
        <v>90.66</v>
      </c>
      <c r="BY7" s="80">
        <v>90.78</v>
      </c>
      <c r="BZ7" s="80">
        <v>97.59</v>
      </c>
      <c r="CA7" s="80">
        <v>110.55</v>
      </c>
      <c r="CB7" s="80">
        <v>114.6</v>
      </c>
      <c r="CC7" s="80">
        <v>126.22</v>
      </c>
      <c r="CD7" s="80">
        <v>133.37</v>
      </c>
      <c r="CE7" s="80">
        <v>119.63</v>
      </c>
      <c r="CF7" s="80">
        <v>192.98</v>
      </c>
      <c r="CG7" s="80">
        <v>192.13</v>
      </c>
      <c r="CH7" s="80">
        <v>197.04</v>
      </c>
      <c r="CI7" s="80">
        <v>199.33</v>
      </c>
      <c r="CJ7" s="80">
        <v>202.75</v>
      </c>
      <c r="CK7" s="80">
        <v>181.66</v>
      </c>
      <c r="CL7" s="80">
        <v>55.64</v>
      </c>
      <c r="CM7" s="80">
        <v>54.06</v>
      </c>
      <c r="CN7" s="80">
        <v>57.17</v>
      </c>
      <c r="CO7" s="80">
        <v>56.92</v>
      </c>
      <c r="CP7" s="80">
        <v>57.73</v>
      </c>
      <c r="CQ7" s="80">
        <v>54.43</v>
      </c>
      <c r="CR7" s="80">
        <v>53.87</v>
      </c>
      <c r="CS7" s="80">
        <v>54.49</v>
      </c>
      <c r="CT7" s="80">
        <v>54.8</v>
      </c>
      <c r="CU7" s="80">
        <v>55.47</v>
      </c>
      <c r="CV7" s="80">
        <v>60.21</v>
      </c>
      <c r="CW7" s="80">
        <v>81.83</v>
      </c>
      <c r="CX7" s="80">
        <v>84.14</v>
      </c>
      <c r="CY7" s="80">
        <v>77.16</v>
      </c>
      <c r="CZ7" s="80">
        <v>76.61</v>
      </c>
      <c r="DA7" s="80">
        <v>75.239999999999995</v>
      </c>
      <c r="DB7" s="80">
        <v>79.44</v>
      </c>
      <c r="DC7" s="80">
        <v>79.489999999999995</v>
      </c>
      <c r="DD7" s="80">
        <v>78.8</v>
      </c>
      <c r="DE7" s="80">
        <v>77.98</v>
      </c>
      <c r="DF7" s="80">
        <v>76.97</v>
      </c>
      <c r="DG7" s="80">
        <v>89.21</v>
      </c>
      <c r="DH7" s="80">
        <v>50.91</v>
      </c>
      <c r="DI7" s="80">
        <v>51.69</v>
      </c>
      <c r="DJ7" s="80">
        <v>53.16</v>
      </c>
      <c r="DK7" s="80">
        <v>54.73</v>
      </c>
      <c r="DL7" s="80">
        <v>56.19</v>
      </c>
      <c r="DM7" s="80">
        <v>49.39</v>
      </c>
      <c r="DN7" s="80">
        <v>50.75</v>
      </c>
      <c r="DO7" s="80">
        <v>51.72</v>
      </c>
      <c r="DP7" s="80">
        <v>52.27</v>
      </c>
      <c r="DQ7" s="80">
        <v>52.87</v>
      </c>
      <c r="DR7" s="80">
        <v>52.41</v>
      </c>
      <c r="DS7" s="80">
        <v>0</v>
      </c>
      <c r="DT7" s="80">
        <v>7.26</v>
      </c>
      <c r="DU7" s="80">
        <v>8.4</v>
      </c>
      <c r="DV7" s="80">
        <v>10.77</v>
      </c>
      <c r="DW7" s="80">
        <v>12.97</v>
      </c>
      <c r="DX7" s="80">
        <v>18.57</v>
      </c>
      <c r="DY7" s="80">
        <v>21.14</v>
      </c>
      <c r="DZ7" s="80">
        <v>22.12</v>
      </c>
      <c r="EA7" s="80">
        <v>25.67</v>
      </c>
      <c r="EB7" s="80">
        <v>26.86</v>
      </c>
      <c r="EC7" s="80">
        <v>26.78</v>
      </c>
      <c r="ED7" s="80">
        <v>1</v>
      </c>
      <c r="EE7" s="80">
        <v>0.59</v>
      </c>
      <c r="EF7" s="80">
        <v>0.23</v>
      </c>
      <c r="EG7" s="80">
        <v>0.21</v>
      </c>
      <c r="EH7" s="80">
        <v>0.31</v>
      </c>
      <c r="EI7" s="80">
        <v>0.44</v>
      </c>
      <c r="EJ7" s="80">
        <v>0.5</v>
      </c>
      <c r="EK7" s="80">
        <v>0.4</v>
      </c>
      <c r="EL7" s="80">
        <v>0.4</v>
      </c>
      <c r="EM7" s="80">
        <v>0.39</v>
      </c>
      <c r="EN7" s="80">
        <v>0.59</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99</v>
      </c>
      <c r="C9" s="66" t="s">
        <v>100</v>
      </c>
      <c r="D9" s="66" t="s">
        <v>101</v>
      </c>
      <c r="E9" s="66" t="s">
        <v>102</v>
      </c>
      <c r="F9" s="66" t="s">
        <v>103</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52</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秋山　三奈美</cp:lastModifiedBy>
  <dcterms:created xsi:type="dcterms:W3CDTF">2025-12-12T09:21:08Z</dcterms:created>
  <dcterms:modified xsi:type="dcterms:W3CDTF">2026-01-19T06:32:46Z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2026-01-19T06:32:46Z</vt:filetime>
  </property>
</Properties>
</file>