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iezu-lg-file\共有\ﾃﾞｰﾀ\30_建設産業課\00ファイル\9-1公共下水道\地方公営企業法適用関係\【経営比較分析表】\R7\提出\"/>
    </mc:Choice>
  </mc:AlternateContent>
  <xr:revisionPtr revIDLastSave="0" documentId="13_ncr:1_{37D23CED-B6BC-4534-85E6-62CFA71388F1}" xr6:coauthVersionLast="47" xr6:coauthVersionMax="47" xr10:uidLastSave="{00000000-0000-0000-0000-000000000000}"/>
  <workbookProtection workbookAlgorithmName="SHA-512" workbookHashValue="VL+h8oCQfg1Bp4zXRbLH+C+N3/NgM5Go+cJ4oyeGfc1E/dci7phkG13TXPKFVs3j3QnT5tODxKmlM/Dk3Zd9xw==" workbookSaltValue="lGjJYieybX5Z/skWe9RuA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BB10" i="4"/>
  <c r="AT10" i="4"/>
  <c r="P10"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<sst xmlns="http://schemas.openxmlformats.org/spreadsheetml/2006/main" count="231" uniqueCount="115">
  <si>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</si>
  <si>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</si>
  <si>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</si>
  <si>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</si>
  <si>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</si>
  <si>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</si>
  <si>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</si>
  <si>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</si>
  <si>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</si>
  <si>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</si>
  <si>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</si>
  <si>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</si>
  <si>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</si>
  <si>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</si>
  <si>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</si>
  <si>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</si>
  <si>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</si>
  <si>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</si>
  <si>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</si>
  <si>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</si>
  <si>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</si>
  <si>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</si>
  <si>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</si>
  <si>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</si>
  <si>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</si>
  <si>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</si>
  <si>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</si>
  <si>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</si>
  <si>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</si>
  <si>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</si>
  <si>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</si>
  <si>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</si>
  <si>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</si>
  <si>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</si>
  <si>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</si>
  <si>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</si>
  <si>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</si>
  <si>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</si>
  <si>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</si>
  <si>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</si>
  <si>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</si>
  <si>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</si>
  <si>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</si>
  <si>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</si>
  <si>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</si>
  <si>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</si>
  <si>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</si>
  <si>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</si>
  <si>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</si>
  <si>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</si>
  <si>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</si>
  <si>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</si>
  <si>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</si>
  <si>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</si>
  <si>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</si>
  <si>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</si>
  <si>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</si>
  <si>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</si>
  <si>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</si>
  <si>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</si>
  <si>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</si>
  <si>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</si>
  <si>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</si>
  <si>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</si>
  <si>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</si>
  <si>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</si>
  <si>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</si>
  <si>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</si>
  <si>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</si>
  <si>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</si>
  <si>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</si>
  <si>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</si>
  <si>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</si>
  <si>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</si>
  <si>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</si>
  <si>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</si>
  <si>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</si>
  <si>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</si>
  <si>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</si>
  <si>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</si>
  <si>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</si>
  <si>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</si>
  <si>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</si>
  <si>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</si>
  <si>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</si>
  <si>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</si>
  <si>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</si>
  <si>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</si>
  <si>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</si>
  <si>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</si>
  <si>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</si>
  <si>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</si>
  <si>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</si>
  <si>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</si>
  <si>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</si>
  <si>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</si>
  <si>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日吉津村</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</si>
  <si>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</si>
  <si>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</si>
  <si>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</si>
  <si>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</si>
  <si>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</si>
  <si>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</si>
  <si>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</si>
  <si>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</si>
  <si>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</si>
  <si>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</si>
  <si>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</si>
  <si>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</si>
  <si>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</si>
  <si>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</si>
  <si>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</si>
  <si>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の中でも建設時期が極めて早期だったため、当初建設から35年以上経過して、資産の償却が大幅に進んでおり、平均を大きく上回っている。老朽化が進んでおり、これまで以上に計画的な修繕を図っていく必要がある。</t>
    <phoneticPr fontId="4"/>
  </si>
  <si>
    <t>法適用企業となってから5年が経過したところであり、経営比較分析は不十分であるが、経費の節減と同時に使用料収入の増加を図っていく必要があるなか、施設老朽化により、中長期的には、設備更新に多額の経費がかかることが予想される。また、10年以上続けてきた下水道使用料の減額措置の最終年度であり、今後は使用料の改定の必要があると考えられる。</t>
    <rPh sb="135" eb="139">
      <t>サイシュウネンド</t>
    </rPh>
    <rPh sb="143" eb="145">
      <t>コンゴ</t>
    </rPh>
    <rPh sb="146" eb="149">
      <t>シヨウリョウ</t>
    </rPh>
    <rPh sb="150" eb="152">
      <t>カイテイ</t>
    </rPh>
    <phoneticPr fontId="4"/>
  </si>
  <si>
    <t>①経常収支比率
前年と同様に100％以上で、収支は健全性を保っているが、最も大きな要因は、一般会計からの繰入が多額であることによる。
③④流動比率、企業債残高対事業規模比率
流動負債の大半を占めている企業債は償還により流動比率100%以上で、平均を上回っており、企業債残高は今後も減少する見込みである。
⑤経費回収率
90%を下回り、平均値も下回っているが、本年度は高額な固定資産の更新に伴う資産減耗費等が多額であったためである。来年度は90%以上を回復する見込みである。
⑥汚水処理原価
平均を上回っており、維持管理経費の引き続きの削減が必要である。
⑦施設利用率
昨年から微増の推移で、平均値を下回っているが、住宅建設が進んでおり、中長期的には大きな減少はないと思われる。
⑧水洗化率
平均よりも高く、99％以上で推移しており、効率性が高いが、受益者の経済的理由により、短期間で100％に近づけるのは困難である。</t>
    <rPh sb="117" eb="119">
      <t>イジョウ</t>
    </rPh>
    <rPh sb="183" eb="185">
      <t>コウガク</t>
    </rPh>
    <rPh sb="186" eb="190">
      <t>コテイシサン</t>
    </rPh>
    <rPh sb="191" eb="193">
      <t>コウシン</t>
    </rPh>
    <rPh sb="194" eb="195">
      <t>トモナ</t>
    </rPh>
    <rPh sb="201" eb="202">
      <t>トウ</t>
    </rPh>
    <rPh sb="288" eb="290">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</si>
</sst>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92-4E25-B352-0F5F49EF91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5892-4E25-B352-0F5F49EF91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48.8</c:v>
                </c:pt>
                <c:pt idx="1">
                  <c:v>48.35</c:v>
                </c:pt>
                <c:pt idx="2">
                  <c:v>43.35</c:v>
                </c:pt>
                <c:pt idx="3">
                  <c:v>43.1</c:v>
                </c:pt>
                <c:pt idx="4">
                  <c:v>43.9</c:v>
                </c:pt>
              </c:numCache>
            </c:numRef>
          </c:val>
          <c:extLst>
            <c:ext xmlns:c16="http://schemas.microsoft.com/office/drawing/2014/chart" uri="{C3380CC4-5D6E-409C-BE32-E72D297353CC}">
              <c16:uniqueId val="{00000000-B4F6-40F9-BE1D-6F980FFEA1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4F6-40F9-BE1D-6F980FFEA1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99.12</c:v>
                </c:pt>
                <c:pt idx="1">
                  <c:v>99.07</c:v>
                </c:pt>
                <c:pt idx="2">
                  <c:v>99.27</c:v>
                </c:pt>
                <c:pt idx="3">
                  <c:v>99.18</c:v>
                </c:pt>
                <c:pt idx="4">
                  <c:v>99.33</c:v>
                </c:pt>
              </c:numCache>
            </c:numRef>
          </c:val>
          <c:extLst>
            <c:ext xmlns:c16="http://schemas.microsoft.com/office/drawing/2014/chart" uri="{C3380CC4-5D6E-409C-BE32-E72D297353CC}">
              <c16:uniqueId val="{00000000-7792-43E3-9720-BCD9014276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7792-43E3-9720-BCD9014276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110.17</c:v>
                </c:pt>
                <c:pt idx="1">
                  <c:v>114.43</c:v>
                </c:pt>
                <c:pt idx="2">
                  <c:v>116.89</c:v>
                </c:pt>
                <c:pt idx="3">
                  <c:v>107.48</c:v>
                </c:pt>
                <c:pt idx="4">
                  <c:v>105.31</c:v>
                </c:pt>
              </c:numCache>
            </c:numRef>
          </c:val>
          <c:extLst>
            <c:ext xmlns:c16="http://schemas.microsoft.com/office/drawing/2014/chart" uri="{C3380CC4-5D6E-409C-BE32-E72D297353CC}">
              <c16:uniqueId val="{00000000-F1DD-4679-A88E-33A4AE3471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F1DD-4679-A88E-33A4AE3471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61.88</c:v>
                </c:pt>
                <c:pt idx="1">
                  <c:v>63.51</c:v>
                </c:pt>
                <c:pt idx="2">
                  <c:v>64.97</c:v>
                </c:pt>
                <c:pt idx="3">
                  <c:v>65.31</c:v>
                </c:pt>
                <c:pt idx="4">
                  <c:v>63.74</c:v>
                </c:pt>
              </c:numCache>
            </c:numRef>
          </c:val>
          <c:extLst>
            <c:ext xmlns:c16="http://schemas.microsoft.com/office/drawing/2014/chart" uri="{C3380CC4-5D6E-409C-BE32-E72D297353CC}">
              <c16:uniqueId val="{00000000-DA3E-48FE-AABA-0D10DCF584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DA3E-48FE-AABA-0D10DCF584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90-4DBA-BAF7-AD1CAA1A62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D90-4DBA-BAF7-AD1CAA1A62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C0-4CFB-A1A6-59C4157A9E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AFC0-4CFB-A1A6-59C4157A9E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41.85</c:v>
                </c:pt>
                <c:pt idx="1">
                  <c:v>58.69</c:v>
                </c:pt>
                <c:pt idx="2">
                  <c:v>63.9</c:v>
                </c:pt>
                <c:pt idx="3">
                  <c:v>71.87</c:v>
                </c:pt>
                <c:pt idx="4">
                  <c:v>108.52</c:v>
                </c:pt>
              </c:numCache>
            </c:numRef>
          </c:val>
          <c:extLst>
            <c:ext xmlns:c16="http://schemas.microsoft.com/office/drawing/2014/chart" uri="{C3380CC4-5D6E-409C-BE32-E72D297353CC}">
              <c16:uniqueId val="{00000000-CDD9-4585-9193-1B51C4A106B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CDD9-4585-9193-1B51C4A106B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599.16999999999996</c:v>
                </c:pt>
                <c:pt idx="1">
                  <c:v>530.91999999999996</c:v>
                </c:pt>
                <c:pt idx="2">
                  <c:v>467.6</c:v>
                </c:pt>
                <c:pt idx="3">
                  <c:v>410.5</c:v>
                </c:pt>
                <c:pt idx="4">
                  <c:v>392.52</c:v>
                </c:pt>
              </c:numCache>
            </c:numRef>
          </c:val>
          <c:extLst>
            <c:ext xmlns:c16="http://schemas.microsoft.com/office/drawing/2014/chart" uri="{C3380CC4-5D6E-409C-BE32-E72D297353CC}">
              <c16:uniqueId val="{00000000-67FF-4360-B8CB-4C0DB3465F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67FF-4360-B8CB-4C0DB3465F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172.28</c:v>
                </c:pt>
                <c:pt idx="1">
                  <c:v>232.75</c:v>
                </c:pt>
                <c:pt idx="2">
                  <c:v>94.7</c:v>
                </c:pt>
                <c:pt idx="3">
                  <c:v>85.68</c:v>
                </c:pt>
                <c:pt idx="4">
                  <c:v>86.39</c:v>
                </c:pt>
              </c:numCache>
            </c:numRef>
          </c:val>
          <c:extLst>
            <c:ext xmlns:c16="http://schemas.microsoft.com/office/drawing/2014/chart" uri="{C3380CC4-5D6E-409C-BE32-E72D297353CC}">
              <c16:uniqueId val="{00000000-C724-49B1-A3F8-C5828F1FC6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C724-49B1-A3F8-C5828F1FC6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97.37</c:v>
                </c:pt>
                <c:pt idx="1">
                  <c:v>71.59</c:v>
                </c:pt>
                <c:pt idx="2">
                  <c:v>190.32</c:v>
                </c:pt>
                <c:pt idx="3">
                  <c:v>213.33</c:v>
                </c:pt>
                <c:pt idx="4">
                  <c:v>216.88</c:v>
                </c:pt>
              </c:numCache>
            </c:numRef>
          </c:val>
          <c:extLst>
            <c:ext xmlns:c16="http://schemas.microsoft.com/office/drawing/2014/chart" uri="{C3380CC4-5D6E-409C-BE32-E72D297353CC}">
              <c16:uniqueId val="{00000000-F2A6-46F6-AE45-18A9BCC35F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F2A6-46F6-AE45-18A9BCC35F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鳥取県　日吉津村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54">
        <f>データ!S6</f>
        <v>3616</v>
      </c>
      <c r="AM8" s="54"/>
      <c r="AN8" s="54"/>
      <c r="AO8" s="54"/>
      <c r="AP8" s="54"/>
      <c r="AQ8" s="54"/>
      <c r="AR8" s="54"/>
      <c r="AS8" s="54"/>
      <c r="AT8" s="53">
        <f>データ!T6</f>
        <v>4.2</v>
      </c>
      <c r="AU8" s="53"/>
      <c r="AV8" s="53"/>
      <c r="AW8" s="53"/>
      <c r="AX8" s="53"/>
      <c r="AY8" s="53"/>
      <c r="AZ8" s="53"/>
      <c r="BA8" s="53"/>
      <c r="BB8" s="53">
        <f>データ!U6</f>
        <v>860.95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84.11</v>
      </c>
      <c r="J10" s="53"/>
      <c r="K10" s="53"/>
      <c r="L10" s="53"/>
      <c r="M10" s="53"/>
      <c r="N10" s="53"/>
      <c r="O10" s="53"/>
      <c r="P10" s="53">
        <f>データ!P6</f>
        <v>99.22</v>
      </c>
      <c r="Q10" s="53"/>
      <c r="R10" s="53"/>
      <c r="S10" s="53"/>
      <c r="T10" s="53"/>
      <c r="U10" s="53"/>
      <c r="V10" s="53"/>
      <c r="W10" s="53">
        <f>データ!Q6</f>
        <v>100</v>
      </c>
      <c r="X10" s="53"/>
      <c r="Y10" s="53"/>
      <c r="Z10" s="53"/>
      <c r="AA10" s="53"/>
      <c r="AB10" s="53"/>
      <c r="AC10" s="53"/>
      <c r="AD10" s="54">
        <f>データ!R6</f>
        <v>3934</v>
      </c>
      <c r="AE10" s="54"/>
      <c r="AF10" s="54"/>
      <c r="AG10" s="54"/>
      <c r="AH10" s="54"/>
      <c r="AI10" s="54"/>
      <c r="AJ10" s="54"/>
      <c r="AK10" s="2"/>
      <c r="AL10" s="54">
        <f>データ!V6</f>
        <v>3583</v>
      </c>
      <c r="AM10" s="54"/>
      <c r="AN10" s="54"/>
      <c r="AO10" s="54"/>
      <c r="AP10" s="54"/>
      <c r="AQ10" s="54"/>
      <c r="AR10" s="54"/>
      <c r="AS10" s="54"/>
      <c r="AT10" s="53">
        <f>データ!W6</f>
        <v>0.92</v>
      </c>
      <c r="AU10" s="53"/>
      <c r="AV10" s="53"/>
      <c r="AW10" s="53"/>
      <c r="AX10" s="53"/>
      <c r="AY10" s="53"/>
      <c r="AZ10" s="53"/>
      <c r="BA10" s="53"/>
      <c r="BB10" s="53">
        <f>データ!X6</f>
        <v>3894.57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BRAScAcix7brIQsTnoQpyHn3eEFFofbX9CNUeTZQJ2Su3pTWkL+8evzOKEPT4R0X5VXyUQry+Xx2m1A3bkPSA==" saltValue="kSqxK5syrnn0w4nTvR2i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313840</v>
      </c>
      <c r="D6" s="19">
        <f t="shared" si="3"/>
        <v>46</v>
      </c>
      <c r="E6" s="19">
        <f t="shared" si="3"/>
        <v>17</v>
      </c>
      <c r="F6" s="19">
        <f t="shared" si="3"/>
        <v>1</v>
      </c>
      <c r="G6" s="19">
        <f t="shared" si="3"/>
        <v>0</v>
      </c>
      <c r="H6" s="19" t="str">
        <f t="shared" si="3"/>
        <v>鳥取県　日吉津村</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84.11</v>
      </c>
      <c r="P6" s="20">
        <f t="shared" si="3"/>
        <v>99.22</v>
      </c>
      <c r="Q6" s="20">
        <f t="shared" si="3"/>
        <v>100</v>
      </c>
      <c r="R6" s="20">
        <f t="shared" si="3"/>
        <v>3934</v>
      </c>
      <c r="S6" s="20">
        <f t="shared" si="3"/>
        <v>3616</v>
      </c>
      <c r="T6" s="20">
        <f t="shared" si="3"/>
        <v>4.2</v>
      </c>
      <c r="U6" s="20">
        <f t="shared" si="3"/>
        <v>860.95</v>
      </c>
      <c r="V6" s="20">
        <f t="shared" si="3"/>
        <v>3583</v>
      </c>
      <c r="W6" s="20">
        <f t="shared" si="3"/>
        <v>0.92</v>
      </c>
      <c r="X6" s="20">
        <f t="shared" si="3"/>
        <v>3894.57</v>
      </c>
      <c r="Y6" s="21">
        <f>IF(Y7="",NA(),Y7)</f>
        <v>110.17</v>
      </c>
      <c r="Z6" s="21">
        <f t="shared" ref="Z6:AH6" si="4">IF(Z7="",NA(),Z7)</f>
        <v>114.43</v>
      </c>
      <c r="AA6" s="21">
        <f t="shared" si="4"/>
        <v>116.89</v>
      </c>
      <c r="AB6" s="21">
        <f t="shared" si="4"/>
        <v>107.48</v>
      </c>
      <c r="AC6" s="21">
        <f t="shared" si="4"/>
        <v>105.31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41.85</v>
      </c>
      <c r="AV6" s="21">
        <f t="shared" ref="AV6:BD6" si="6">IF(AV7="",NA(),AV7)</f>
        <v>58.69</v>
      </c>
      <c r="AW6" s="21">
        <f t="shared" si="6"/>
        <v>63.9</v>
      </c>
      <c r="AX6" s="21">
        <f t="shared" si="6"/>
        <v>71.87</v>
      </c>
      <c r="AY6" s="21">
        <f t="shared" si="6"/>
        <v>108.52</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599.16999999999996</v>
      </c>
      <c r="BG6" s="21">
        <f t="shared" ref="BG6:BO6" si="7">IF(BG7="",NA(),BG7)</f>
        <v>530.91999999999996</v>
      </c>
      <c r="BH6" s="21">
        <f t="shared" si="7"/>
        <v>467.6</v>
      </c>
      <c r="BI6" s="21">
        <f t="shared" si="7"/>
        <v>410.5</v>
      </c>
      <c r="BJ6" s="21">
        <f t="shared" si="7"/>
        <v>392.52</v>
      </c>
      <c r="BK6" s="21">
        <f t="shared" si="7"/>
        <v>789.08</v>
      </c>
      <c r="BL6" s="21">
        <f t="shared" si="7"/>
        <v>747.84</v>
      </c>
      <c r="BM6" s="21">
        <f t="shared" si="7"/>
        <v>804.98</v>
      </c>
      <c r="BN6" s="21">
        <f t="shared" si="7"/>
        <v>767.56</v>
      </c>
      <c r="BO6" s="21">
        <f t="shared" si="7"/>
        <v>795.22</v>
      </c>
      <c r="BP6" s="20" t="str">
        <f>IF(BP7="","",IF(BP7="-","【-】","【"&amp;SUBSTITUTE(TEXT(BP7,"#,##0.00"),"-","△")&amp;"】"))</f>
        <v>【602.56】</v>
      </c>
      <c r="BQ6" s="21">
        <f>IF(BQ7="",NA(),BQ7)</f>
        <v>172.28</v>
      </c>
      <c r="BR6" s="21">
        <f t="shared" ref="BR6:BZ6" si="8">IF(BR7="",NA(),BR7)</f>
        <v>232.75</v>
      </c>
      <c r="BS6" s="21">
        <f t="shared" si="8"/>
        <v>94.7</v>
      </c>
      <c r="BT6" s="21">
        <f t="shared" si="8"/>
        <v>85.68</v>
      </c>
      <c r="BU6" s="21">
        <f t="shared" si="8"/>
        <v>86.39</v>
      </c>
      <c r="BV6" s="21">
        <f t="shared" si="8"/>
        <v>88.25</v>
      </c>
      <c r="BW6" s="21">
        <f t="shared" si="8"/>
        <v>90.17</v>
      </c>
      <c r="BX6" s="21">
        <f t="shared" si="8"/>
        <v>88.71</v>
      </c>
      <c r="BY6" s="21">
        <f t="shared" si="8"/>
        <v>90.23</v>
      </c>
      <c r="BZ6" s="21">
        <f t="shared" si="8"/>
        <v>90.78</v>
      </c>
      <c r="CA6" s="20" t="str">
        <f>IF(CA7="","",IF(CA7="-","【-】","【"&amp;SUBSTITUTE(TEXT(CA7,"#,##0.00"),"-","△")&amp;"】"))</f>
        <v>【97.94】</v>
      </c>
      <c r="CB6" s="21">
        <f>IF(CB7="",NA(),CB7)</f>
        <v>97.37</v>
      </c>
      <c r="CC6" s="21">
        <f t="shared" ref="CC6:CK6" si="9">IF(CC7="",NA(),CC7)</f>
        <v>71.59</v>
      </c>
      <c r="CD6" s="21">
        <f t="shared" si="9"/>
        <v>190.32</v>
      </c>
      <c r="CE6" s="21">
        <f t="shared" si="9"/>
        <v>213.33</v>
      </c>
      <c r="CF6" s="21">
        <f t="shared" si="9"/>
        <v>216.88</v>
      </c>
      <c r="CG6" s="21">
        <f t="shared" si="9"/>
        <v>176.37</v>
      </c>
      <c r="CH6" s="21">
        <f t="shared" si="9"/>
        <v>173.17</v>
      </c>
      <c r="CI6" s="21">
        <f t="shared" si="9"/>
        <v>174.8</v>
      </c>
      <c r="CJ6" s="21">
        <f t="shared" si="9"/>
        <v>170.2</v>
      </c>
      <c r="CK6" s="21">
        <f t="shared" si="9"/>
        <v>170.83</v>
      </c>
      <c r="CL6" s="20" t="str">
        <f>IF(CL7="","",IF(CL7="-","【-】","【"&amp;SUBSTITUTE(TEXT(CL7,"#,##0.00"),"-","△")&amp;"】"))</f>
        <v>【140.98】</v>
      </c>
      <c r="CM6" s="21">
        <f>IF(CM7="",NA(),CM7)</f>
        <v>48.8</v>
      </c>
      <c r="CN6" s="21">
        <f t="shared" ref="CN6:CV6" si="10">IF(CN7="",NA(),CN7)</f>
        <v>48.35</v>
      </c>
      <c r="CO6" s="21">
        <f t="shared" si="10"/>
        <v>43.35</v>
      </c>
      <c r="CP6" s="21">
        <f t="shared" si="10"/>
        <v>43.1</v>
      </c>
      <c r="CQ6" s="21">
        <f t="shared" si="10"/>
        <v>43.9</v>
      </c>
      <c r="CR6" s="21">
        <f t="shared" si="10"/>
        <v>56.72</v>
      </c>
      <c r="CS6" s="21">
        <f t="shared" si="10"/>
        <v>56.43</v>
      </c>
      <c r="CT6" s="21">
        <f t="shared" si="10"/>
        <v>55.82</v>
      </c>
      <c r="CU6" s="21">
        <f t="shared" si="10"/>
        <v>56.51</v>
      </c>
      <c r="CV6" s="21">
        <f t="shared" si="10"/>
        <v>56.85</v>
      </c>
      <c r="CW6" s="20" t="str">
        <f>IF(CW7="","",IF(CW7="-","【-】","【"&amp;SUBSTITUTE(TEXT(CW7,"#,##0.00"),"-","△")&amp;"】"))</f>
        <v>【60.13】</v>
      </c>
      <c r="CX6" s="21">
        <f>IF(CX7="",NA(),CX7)</f>
        <v>99.12</v>
      </c>
      <c r="CY6" s="21">
        <f t="shared" ref="CY6:DG6" si="11">IF(CY7="",NA(),CY7)</f>
        <v>99.07</v>
      </c>
      <c r="CZ6" s="21">
        <f t="shared" si="11"/>
        <v>99.27</v>
      </c>
      <c r="DA6" s="21">
        <f t="shared" si="11"/>
        <v>99.18</v>
      </c>
      <c r="DB6" s="21">
        <f t="shared" si="11"/>
        <v>99.33</v>
      </c>
      <c r="DC6" s="21">
        <f t="shared" si="11"/>
        <v>90.72</v>
      </c>
      <c r="DD6" s="21">
        <f t="shared" si="11"/>
        <v>91.07</v>
      </c>
      <c r="DE6" s="21">
        <f t="shared" si="11"/>
        <v>90.67</v>
      </c>
      <c r="DF6" s="21">
        <f t="shared" si="11"/>
        <v>90.62</v>
      </c>
      <c r="DG6" s="21">
        <f t="shared" si="11"/>
        <v>90.79</v>
      </c>
      <c r="DH6" s="20" t="str">
        <f>IF(DH7="","",IF(DH7="-","【-】","【"&amp;SUBSTITUTE(TEXT(DH7,"#,##0.00"),"-","△")&amp;"】"))</f>
        <v>【96.00】</v>
      </c>
      <c r="DI6" s="21">
        <f>IF(DI7="",NA(),DI7)</f>
        <v>61.88</v>
      </c>
      <c r="DJ6" s="21">
        <f t="shared" ref="DJ6:DR6" si="12">IF(DJ7="",NA(),DJ7)</f>
        <v>63.51</v>
      </c>
      <c r="DK6" s="21">
        <f t="shared" si="12"/>
        <v>64.97</v>
      </c>
      <c r="DL6" s="21">
        <f t="shared" si="12"/>
        <v>65.31</v>
      </c>
      <c r="DM6" s="21">
        <f t="shared" si="12"/>
        <v>63.74</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313840</v>
      </c>
      <c r="D7" s="23">
        <v>46</v>
      </c>
      <c r="E7" s="23">
        <v>17</v>
      </c>
      <c r="F7" s="23">
        <v>1</v>
      </c>
      <c r="G7" s="23">
        <v>0</v>
      </c>
      <c r="H7" s="23" t="s">
        <v>96</v>
      </c>
      <c r="I7" s="23" t="s">
        <v>97</v>
      </c>
      <c r="J7" s="23" t="s">
        <v>98</v>
      </c>
      <c r="K7" s="23" t="s">
        <v>99</v>
      </c>
      <c r="L7" s="23" t="s">
        <v>100</v>
      </c>
      <c r="M7" s="23" t="s">
        <v>101</v>
      </c>
      <c r="N7" s="24" t="s">
        <v>102</v>
      </c>
      <c r="O7" s="24">
        <v>84.11</v>
      </c>
      <c r="P7" s="24">
        <v>99.22</v>
      </c>
      <c r="Q7" s="24">
        <v>100</v>
      </c>
      <c r="R7" s="24">
        <v>3934</v>
      </c>
      <c r="S7" s="24">
        <v>3616</v>
      </c>
      <c r="T7" s="24">
        <v>4.2</v>
      </c>
      <c r="U7" s="24">
        <v>860.95</v>
      </c>
      <c r="V7" s="24">
        <v>3583</v>
      </c>
      <c r="W7" s="24">
        <v>0.92</v>
      </c>
      <c r="X7" s="24">
        <v>3894.57</v>
      </c>
      <c r="Y7" s="24">
        <v>110.17</v>
      </c>
      <c r="Z7" s="24">
        <v>114.43</v>
      </c>
      <c r="AA7" s="24">
        <v>116.89</v>
      </c>
      <c r="AB7" s="24">
        <v>107.48</v>
      </c>
      <c r="AC7" s="24">
        <v>105.31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41.85</v>
      </c>
      <c r="AV7" s="24">
        <v>58.69</v>
      </c>
      <c r="AW7" s="24">
        <v>63.9</v>
      </c>
      <c r="AX7" s="24">
        <v>71.87</v>
      </c>
      <c r="AY7" s="24">
        <v>108.52</v>
      </c>
      <c r="AZ7" s="24">
        <v>55.6</v>
      </c>
      <c r="BA7" s="24">
        <v>59.4</v>
      </c>
      <c r="BB7" s="24">
        <v>68.27</v>
      </c>
      <c r="BC7" s="24">
        <v>74.790000000000006</v>
      </c>
      <c r="BD7" s="24">
        <v>73.930000000000007</v>
      </c>
      <c r="BE7" s="24">
        <v>82.75</v>
      </c>
      <c r="BF7" s="24">
        <v>599.16999999999996</v>
      </c>
      <c r="BG7" s="24">
        <v>530.91999999999996</v>
      </c>
      <c r="BH7" s="24">
        <v>467.6</v>
      </c>
      <c r="BI7" s="24">
        <v>410.5</v>
      </c>
      <c r="BJ7" s="24">
        <v>392.52</v>
      </c>
      <c r="BK7" s="24">
        <v>789.08</v>
      </c>
      <c r="BL7" s="24">
        <v>747.84</v>
      </c>
      <c r="BM7" s="24">
        <v>804.98</v>
      </c>
      <c r="BN7" s="24">
        <v>767.56</v>
      </c>
      <c r="BO7" s="24">
        <v>795.22</v>
      </c>
      <c r="BP7" s="24">
        <v>602.55999999999995</v>
      </c>
      <c r="BQ7" s="24">
        <v>172.28</v>
      </c>
      <c r="BR7" s="24">
        <v>232.75</v>
      </c>
      <c r="BS7" s="24">
        <v>94.7</v>
      </c>
      <c r="BT7" s="24">
        <v>85.68</v>
      </c>
      <c r="BU7" s="24">
        <v>86.39</v>
      </c>
      <c r="BV7" s="24">
        <v>88.25</v>
      </c>
      <c r="BW7" s="24">
        <v>90.17</v>
      </c>
      <c r="BX7" s="24">
        <v>88.71</v>
      </c>
      <c r="BY7" s="24">
        <v>90.23</v>
      </c>
      <c r="BZ7" s="24">
        <v>90.78</v>
      </c>
      <c r="CA7" s="24">
        <v>97.94</v>
      </c>
      <c r="CB7" s="24">
        <v>97.37</v>
      </c>
      <c r="CC7" s="24">
        <v>71.59</v>
      </c>
      <c r="CD7" s="24">
        <v>190.32</v>
      </c>
      <c r="CE7" s="24">
        <v>213.33</v>
      </c>
      <c r="CF7" s="24">
        <v>216.88</v>
      </c>
      <c r="CG7" s="24">
        <v>176.37</v>
      </c>
      <c r="CH7" s="24">
        <v>173.17</v>
      </c>
      <c r="CI7" s="24">
        <v>174.8</v>
      </c>
      <c r="CJ7" s="24">
        <v>170.2</v>
      </c>
      <c r="CK7" s="24">
        <v>170.83</v>
      </c>
      <c r="CL7" s="24">
        <v>140.97999999999999</v>
      </c>
      <c r="CM7" s="24">
        <v>48.8</v>
      </c>
      <c r="CN7" s="24">
        <v>48.35</v>
      </c>
      <c r="CO7" s="24">
        <v>43.35</v>
      </c>
      <c r="CP7" s="24">
        <v>43.1</v>
      </c>
      <c r="CQ7" s="24">
        <v>43.9</v>
      </c>
      <c r="CR7" s="24">
        <v>56.72</v>
      </c>
      <c r="CS7" s="24">
        <v>56.43</v>
      </c>
      <c r="CT7" s="24">
        <v>55.82</v>
      </c>
      <c r="CU7" s="24">
        <v>56.51</v>
      </c>
      <c r="CV7" s="24">
        <v>56.85</v>
      </c>
      <c r="CW7" s="24">
        <v>60.13</v>
      </c>
      <c r="CX7" s="24">
        <v>99.12</v>
      </c>
      <c r="CY7" s="24">
        <v>99.07</v>
      </c>
      <c r="CZ7" s="24">
        <v>99.27</v>
      </c>
      <c r="DA7" s="24">
        <v>99.18</v>
      </c>
      <c r="DB7" s="24">
        <v>99.33</v>
      </c>
      <c r="DC7" s="24">
        <v>90.72</v>
      </c>
      <c r="DD7" s="24">
        <v>91.07</v>
      </c>
      <c r="DE7" s="24">
        <v>90.67</v>
      </c>
      <c r="DF7" s="24">
        <v>90.62</v>
      </c>
      <c r="DG7" s="24">
        <v>90.79</v>
      </c>
      <c r="DH7" s="24">
        <v>96</v>
      </c>
      <c r="DI7" s="24">
        <v>61.88</v>
      </c>
      <c r="DJ7" s="24">
        <v>63.51</v>
      </c>
      <c r="DK7" s="24">
        <v>64.97</v>
      </c>
      <c r="DL7" s="24">
        <v>65.31</v>
      </c>
      <c r="DM7" s="24">
        <v>63.74</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U0086@hiezudm.local</cp:lastModifiedBy>
  <cp:lastPrinted>2026-01-30T06:25:29Z</cp:lastPrinted>
  <dcterms:created xsi:type="dcterms:W3CDTF">2025-12-23T06:04:10Z</dcterms:created>
  <dcterms:modified xsi:type="dcterms:W3CDTF">2026-01-30T07:25:20Z</dcterms:modified>
  <cp:category/>
</cp:coreProperties>
</file>