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SEKPVtlMPOxH1o1gNjNP1VK5alRdwlx7NioFzNsoHvLlWsP7Gk26ZSfPnsQL0hgWbbdrfReOnSsLWfJjBnN9A==" workbookSaltValue="sGPI1J7NvdjwOsQNah5Bw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<sst xmlns="http://schemas.openxmlformats.org/spreadsheetml/2006/main" xmlns:r="http://schemas.openxmlformats.org/officeDocument/2006/relationships" count="114" uniqueCount="114">
  <si>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</si>
  <si>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</si>
  <si>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</si>
  <si>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</si>
  <si>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</si>
  <si>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</si>
  <si>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</si>
  <si>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</si>
  <si>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</si>
  <si>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</si>
  <si>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</si>
  <si>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</si>
  <si>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</si>
  <si>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</si>
  <si>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</si>
  <si>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</si>
  <si>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rPr>
      <t>3</t>
    </r>
    <r>
      <rPr>
        <b/>
        <sz val="11"/>
        <color theme="1"/>
        <rFont val="ＭＳ ゴシック"/>
      </rPr>
      <t>当たり家庭料金(円)</t>
    </r>
  </si>
  <si>
    <t>分析欄</t>
    <rPh sb="0" eb="2">
      <t>ブンセキ</t>
    </rPh>
    <rPh sb="2" eb="3">
      <t>ラン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</si>
  <si>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</si>
  <si>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</si>
  <si>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</si>
  <si>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</si>
  <si>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</si>
  <si>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</si>
  <si>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</si>
  <si>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</si>
  <si>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</si>
  <si>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</si>
  <si>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</si>
  <si>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</si>
  <si>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</si>
  <si>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</si>
  <si>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</si>
  <si>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④企業債残高対事業規模比率(％)</t>
  </si>
  <si>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</si>
  <si>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</si>
  <si>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</si>
  <si>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</si>
  <si>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</si>
  <si>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</si>
  <si>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</si>
  <si>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</si>
  <si>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</si>
  <si>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</si>
  <si>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D1</t>
  </si>
  <si>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</si>
  <si>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</si>
  <si>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</si>
  <si>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</si>
  <si>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</si>
  <si>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</si>
  <si>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</si>
  <si>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</si>
  <si>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</si>
  <si>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</si>
  <si>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</si>
  <si>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</si>
  <si>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</si>
  <si>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</si>
  <si>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</si>
  <si>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</si>
  <si>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</si>
  <si>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</si>
  <si>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</si>
  <si>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</si>
  <si>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</si>
  <si>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</si>
  <si>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</si>
  <si>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</si>
  <si>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</si>
  <si>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</si>
  <si>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</si>
  <si>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</si>
  <si>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</si>
  <si>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</si>
  <si>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</si>
  <si>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</si>
  <si>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</si>
  <si>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</si>
  <si>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</si>
  <si>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</si>
  <si>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</si>
  <si>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</si>
  <si>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</si>
  <si>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</si>
  <si>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</si>
  <si>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</si>
  <si>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</si>
  <si>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</si>
  <si>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</si>
  <si>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</si>
  <si>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</si>
  <si>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</si>
  <si>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</si>
  <si>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</si>
  <si>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</si>
  <si>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</si>
  <si>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鳥取県　大山町</t>
  </si>
  <si>
    <t>法適用</t>
  </si>
  <si>
    <t>下水道事業</t>
  </si>
  <si>
    <t>特定環境保全公共下水道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</si>
  <si>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</si>
  <si>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</si>
  <si>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</si>
  <si>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</si>
  <si>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</si>
  <si>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</si>
  <si>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</si>
  <si>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</si>
  <si>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</si>
  <si>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</si>
  <si>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全国平均及び類似団体平均を上回る高い数値となっている。減価償却が進み、施設の更新の必要性が高いことが推測される。今後はストックマネジメント計画に基づき、計画的に点検・調査・更新を行う。
　</t>
    <rPh sb="1" eb="3">
      <t>ユウケイ</t>
    </rPh>
    <rPh sb="3" eb="5">
      <t>コテイ</t>
    </rPh>
    <rPh sb="5" eb="7">
      <t>シサン</t>
    </rPh>
    <rPh sb="7" eb="9">
      <t>ゲンカ</t>
    </rPh>
    <rPh sb="9" eb="11">
      <t>ショウキャク</t>
    </rPh>
    <rPh sb="11" eb="12">
      <t>リツ</t>
    </rPh>
    <rPh sb="14" eb="18">
      <t>ゼンコクヘイキン</t>
    </rPh>
    <rPh sb="18" eb="19">
      <t>オヨ</t>
    </rPh>
    <rPh sb="20" eb="24">
      <t>ルイジダンタイ</t>
    </rPh>
    <rPh sb="24" eb="26">
      <t>ヘイキン</t>
    </rPh>
    <rPh sb="27" eb="29">
      <t>ウワマワ</t>
    </rPh>
    <rPh sb="30" eb="31">
      <t>タカ</t>
    </rPh>
    <rPh sb="32" eb="34">
      <t>スウチ</t>
    </rPh>
    <rPh sb="41" eb="45">
      <t>ゲンカショウキャク</t>
    </rPh>
    <rPh sb="46" eb="47">
      <t>スス</t>
    </rPh>
    <rPh sb="49" eb="51">
      <t>シセツ</t>
    </rPh>
    <rPh sb="52" eb="54">
      <t>コウシン</t>
    </rPh>
    <rPh sb="55" eb="58">
      <t>ヒツヨウセイ</t>
    </rPh>
    <rPh sb="59" eb="60">
      <t>タカ</t>
    </rPh>
    <rPh sb="64" eb="66">
      <t>スイソク</t>
    </rPh>
    <rPh sb="70" eb="72">
      <t>コンゴ</t>
    </rPh>
    <rPh sb="83" eb="85">
      <t>ケイカク</t>
    </rPh>
    <rPh sb="86" eb="87">
      <t>モト</t>
    </rPh>
    <rPh sb="90" eb="93">
      <t>ケイカクテキ</t>
    </rPh>
    <rPh sb="94" eb="96">
      <t>テンケン</t>
    </rPh>
    <rPh sb="97" eb="99">
      <t>チョウサ</t>
    </rPh>
    <rPh sb="100" eb="102">
      <t>コウシン</t>
    </rPh>
    <rPh sb="103" eb="104">
      <t>オコナ</t>
    </rPh>
    <phoneticPr fontId="1"/>
  </si>
  <si>
    <t>　令和6年度から地方公営企業会計に移行したことにより、経営状況が明確になり、適正な財産管理を行うことで長期的な投資計画を作成することができる。今後は、令和7年度に策定される経営戦略に基づき、健全な経営に努める。また、令和8年度に下水道使用料の改定に向けて検討をし、適正な料金の見直しを行う。
　施設については、費用配分を考慮しながら計画的に更新を行い、予防保全に努めていく。</t>
    <rPh sb="1" eb="3">
      <t>レイワ</t>
    </rPh>
    <rPh sb="4" eb="6">
      <t>ネンド</t>
    </rPh>
    <rPh sb="8" eb="12">
      <t>チホウコウエイ</t>
    </rPh>
    <rPh sb="12" eb="14">
      <t>キギョウ</t>
    </rPh>
    <rPh sb="14" eb="16">
      <t>カイケイ</t>
    </rPh>
    <rPh sb="17" eb="19">
      <t>イコウ</t>
    </rPh>
    <rPh sb="27" eb="29">
      <t>ケイエイ</t>
    </rPh>
    <rPh sb="29" eb="31">
      <t>ジョウキョウ</t>
    </rPh>
    <rPh sb="32" eb="34">
      <t>メイカク</t>
    </rPh>
    <rPh sb="38" eb="40">
      <t>テキセイ</t>
    </rPh>
    <rPh sb="41" eb="43">
      <t>ザイサン</t>
    </rPh>
    <rPh sb="43" eb="45">
      <t>カンリ</t>
    </rPh>
    <rPh sb="46" eb="47">
      <t>オコナ</t>
    </rPh>
    <rPh sb="51" eb="54">
      <t>チョウキテキ</t>
    </rPh>
    <rPh sb="55" eb="57">
      <t>トウシ</t>
    </rPh>
    <rPh sb="57" eb="59">
      <t>ケイカク</t>
    </rPh>
    <rPh sb="60" eb="62">
      <t>サクセイ</t>
    </rPh>
    <rPh sb="71" eb="73">
      <t>コンゴ</t>
    </rPh>
    <rPh sb="75" eb="77">
      <t>レイワ</t>
    </rPh>
    <rPh sb="78" eb="80">
      <t>ネンド</t>
    </rPh>
    <rPh sb="81" eb="83">
      <t>サクテイ</t>
    </rPh>
    <rPh sb="86" eb="88">
      <t>ケイエイ</t>
    </rPh>
    <rPh sb="88" eb="90">
      <t>センリャク</t>
    </rPh>
    <rPh sb="91" eb="92">
      <t>モト</t>
    </rPh>
    <rPh sb="95" eb="97">
      <t>ケンゼン</t>
    </rPh>
    <rPh sb="98" eb="100">
      <t>ケイエイ</t>
    </rPh>
    <rPh sb="101" eb="102">
      <t>ツト</t>
    </rPh>
    <rPh sb="108" eb="110">
      <t>レイワ</t>
    </rPh>
    <rPh sb="111" eb="113">
      <t>ネンド</t>
    </rPh>
    <rPh sb="114" eb="117">
      <t>ゲスイドウ</t>
    </rPh>
    <rPh sb="117" eb="120">
      <t>シヨウリョウ</t>
    </rPh>
    <rPh sb="121" eb="123">
      <t>カイテイ</t>
    </rPh>
    <rPh sb="124" eb="125">
      <t>ム</t>
    </rPh>
    <rPh sb="127" eb="129">
      <t>ケントウ</t>
    </rPh>
    <rPh sb="132" eb="134">
      <t>テキセイ</t>
    </rPh>
    <rPh sb="135" eb="137">
      <t>リョウキン</t>
    </rPh>
    <rPh sb="138" eb="140">
      <t>ミナオ</t>
    </rPh>
    <rPh sb="142" eb="143">
      <t>オコナ</t>
    </rPh>
    <rPh sb="147" eb="149">
      <t>シセツ</t>
    </rPh>
    <rPh sb="155" eb="157">
      <t>ヒヨウ</t>
    </rPh>
    <rPh sb="157" eb="159">
      <t>ハイブン</t>
    </rPh>
    <rPh sb="160" eb="162">
      <t>コウリョ</t>
    </rPh>
    <rPh sb="166" eb="169">
      <t>ケイカクテキ</t>
    </rPh>
    <rPh sb="170" eb="172">
      <t>コウシン</t>
    </rPh>
    <rPh sb="173" eb="174">
      <t>オコナ</t>
    </rPh>
    <rPh sb="176" eb="178">
      <t>ヨボウ</t>
    </rPh>
    <rPh sb="178" eb="180">
      <t>ホゼン</t>
    </rPh>
    <rPh sb="181" eb="182">
      <t>ツト</t>
    </rPh>
    <phoneticPr fontId="1"/>
  </si>
  <si>
    <t>①経常収支比率は、全国平均より下回るが、⑤経費回収率は目標とする100％であり、ほぼ下水道使用料で費用を賄えていると言える。しかし、今後人口減少により使用料収益が減り、厳しい経営状況になることが予想される。引き続き経費削減に努めていきたい。
⑦施設利用率は、全国平均・類似団体平均を下回る低い数値となっており、適切な施設規模となるよう分析し、改善を進めていく。
⑧水洗化率は、全国平均を少し下回る数値となっており、平均値を上回るよう努める。</t>
    <rPh sb="1" eb="7">
      <t>ケイジョウシュウシヒリツ</t>
    </rPh>
    <rPh sb="9" eb="11">
      <t>ゼンコク</t>
    </rPh>
    <rPh sb="11" eb="13">
      <t>ヘイキン</t>
    </rPh>
    <rPh sb="15" eb="17">
      <t>シタマワ</t>
    </rPh>
    <rPh sb="21" eb="25">
      <t>ケイヒカイシュウ</t>
    </rPh>
    <rPh sb="25" eb="26">
      <t>リツ</t>
    </rPh>
    <rPh sb="27" eb="29">
      <t>モクヒョウ</t>
    </rPh>
    <rPh sb="42" eb="45">
      <t>ゲスイドウ</t>
    </rPh>
    <rPh sb="45" eb="48">
      <t>シヨウリョウ</t>
    </rPh>
    <rPh sb="49" eb="51">
      <t>ヒヨウ</t>
    </rPh>
    <rPh sb="52" eb="53">
      <t>マカナ</t>
    </rPh>
    <rPh sb="58" eb="59">
      <t>イ</t>
    </rPh>
    <rPh sb="66" eb="68">
      <t>コンゴ</t>
    </rPh>
    <rPh sb="68" eb="70">
      <t>ジンコウ</t>
    </rPh>
    <rPh sb="70" eb="72">
      <t>ゲンショウ</t>
    </rPh>
    <rPh sb="75" eb="78">
      <t>シヨウリョウ</t>
    </rPh>
    <rPh sb="78" eb="80">
      <t>シュウエキ</t>
    </rPh>
    <rPh sb="81" eb="82">
      <t>ヘ</t>
    </rPh>
    <rPh sb="84" eb="85">
      <t>キビ</t>
    </rPh>
    <rPh sb="87" eb="89">
      <t>ケイエイ</t>
    </rPh>
    <rPh sb="89" eb="91">
      <t>ジョウキョウ</t>
    </rPh>
    <rPh sb="97" eb="99">
      <t>ヨソウ</t>
    </rPh>
    <rPh sb="103" eb="104">
      <t>ヒ</t>
    </rPh>
    <rPh sb="105" eb="106">
      <t>ツヅ</t>
    </rPh>
    <rPh sb="107" eb="109">
      <t>ケイヒ</t>
    </rPh>
    <rPh sb="109" eb="111">
      <t>サクゲン</t>
    </rPh>
    <rPh sb="112" eb="113">
      <t>ツト</t>
    </rPh>
    <rPh sb="122" eb="124">
      <t>シセツ</t>
    </rPh>
    <rPh sb="124" eb="126">
      <t>リヨウ</t>
    </rPh>
    <rPh sb="126" eb="127">
      <t>リツ</t>
    </rPh>
    <rPh sb="129" eb="131">
      <t>ゼンコク</t>
    </rPh>
    <rPh sb="131" eb="133">
      <t>ヘイキン</t>
    </rPh>
    <rPh sb="134" eb="136">
      <t>ルイジ</t>
    </rPh>
    <rPh sb="136" eb="138">
      <t>ダンタイ</t>
    </rPh>
    <rPh sb="138" eb="140">
      <t>ヘイキン</t>
    </rPh>
    <rPh sb="141" eb="143">
      <t>シタマワ</t>
    </rPh>
    <rPh sb="144" eb="145">
      <t>ヒク</t>
    </rPh>
    <rPh sb="146" eb="148">
      <t>スウチ</t>
    </rPh>
    <rPh sb="155" eb="157">
      <t>テキセツ</t>
    </rPh>
    <rPh sb="158" eb="160">
      <t>シセツ</t>
    </rPh>
    <rPh sb="160" eb="162">
      <t>キボ</t>
    </rPh>
    <rPh sb="167" eb="169">
      <t>ブンセキ</t>
    </rPh>
    <rPh sb="171" eb="173">
      <t>カイゼン</t>
    </rPh>
    <rPh sb="174" eb="175">
      <t>スス</t>
    </rPh>
    <rPh sb="182" eb="185">
      <t>スイセンカ</t>
    </rPh>
    <rPh sb="185" eb="186">
      <t>リツ</t>
    </rPh>
    <rPh sb="188" eb="190">
      <t>ゼンコク</t>
    </rPh>
    <rPh sb="190" eb="192">
      <t>ヘイキン</t>
    </rPh>
    <rPh sb="193" eb="194">
      <t>スコ</t>
    </rPh>
    <rPh sb="195" eb="196">
      <t>シタ</t>
    </rPh>
    <rPh sb="196" eb="197">
      <t>マワ</t>
    </rPh>
    <rPh sb="198" eb="200">
      <t>スウチ</t>
    </rPh>
    <rPh sb="207" eb="210">
      <t>ヘイキンチ</t>
    </rPh>
    <rPh sb="211" eb="213">
      <t>ウワマワ</t>
    </rPh>
    <rPh sb="216" eb="217">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</si>
</sst>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1391.97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161.51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L1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大山町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8</v>
      </c>
      <c r="Q7" s="5"/>
      <c r="R7" s="5"/>
      <c r="S7" s="5"/>
      <c r="T7" s="5"/>
      <c r="U7" s="5"/>
      <c r="V7" s="5"/>
      <c r="W7" s="5" t="s">
        <v>13</v>
      </c>
      <c r="X7" s="5"/>
      <c r="Y7" s="5"/>
      <c r="Z7" s="5"/>
      <c r="AA7" s="5"/>
      <c r="AB7" s="5"/>
      <c r="AC7" s="5"/>
      <c r="AD7" s="5" t="s">
        <v>15</v>
      </c>
      <c r="AE7" s="5"/>
      <c r="AF7" s="5"/>
      <c r="AG7" s="5"/>
      <c r="AH7" s="5"/>
      <c r="AI7" s="5"/>
      <c r="AJ7" s="5"/>
      <c r="AK7" s="3"/>
      <c r="AL7" s="5" t="s">
        <v>3</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14786</v>
      </c>
      <c r="AM8" s="21"/>
      <c r="AN8" s="21"/>
      <c r="AO8" s="21"/>
      <c r="AP8" s="21"/>
      <c r="AQ8" s="21"/>
      <c r="AR8" s="21"/>
      <c r="AS8" s="21"/>
      <c r="AT8" s="7">
        <f>データ!T6</f>
        <v>189.74</v>
      </c>
      <c r="AU8" s="7"/>
      <c r="AV8" s="7"/>
      <c r="AW8" s="7"/>
      <c r="AX8" s="7"/>
      <c r="AY8" s="7"/>
      <c r="AZ8" s="7"/>
      <c r="BA8" s="7"/>
      <c r="BB8" s="7">
        <f>データ!U6</f>
        <v>77.930000000000007</v>
      </c>
      <c r="BC8" s="7"/>
      <c r="BD8" s="7"/>
      <c r="BE8" s="7"/>
      <c r="BF8" s="7"/>
      <c r="BG8" s="7"/>
      <c r="BH8" s="7"/>
      <c r="BI8" s="7"/>
      <c r="BJ8" s="3"/>
      <c r="BK8" s="3"/>
      <c r="BL8" s="27" t="s">
        <v>20</v>
      </c>
      <c r="BM8" s="37"/>
      <c r="BN8" s="44" t="s">
        <v>12</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27</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32</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74.48</v>
      </c>
      <c r="J10" s="7"/>
      <c r="K10" s="7"/>
      <c r="L10" s="7"/>
      <c r="M10" s="7"/>
      <c r="N10" s="7"/>
      <c r="O10" s="7"/>
      <c r="P10" s="7">
        <f>データ!P6</f>
        <v>43.98</v>
      </c>
      <c r="Q10" s="7"/>
      <c r="R10" s="7"/>
      <c r="S10" s="7"/>
      <c r="T10" s="7"/>
      <c r="U10" s="7"/>
      <c r="V10" s="7"/>
      <c r="W10" s="7">
        <f>データ!Q6</f>
        <v>100</v>
      </c>
      <c r="X10" s="7"/>
      <c r="Y10" s="7"/>
      <c r="Z10" s="7"/>
      <c r="AA10" s="7"/>
      <c r="AB10" s="7"/>
      <c r="AC10" s="7"/>
      <c r="AD10" s="21">
        <f>データ!R6</f>
        <v>3667</v>
      </c>
      <c r="AE10" s="21"/>
      <c r="AF10" s="21"/>
      <c r="AG10" s="21"/>
      <c r="AH10" s="21"/>
      <c r="AI10" s="21"/>
      <c r="AJ10" s="21"/>
      <c r="AK10" s="2"/>
      <c r="AL10" s="21">
        <f>データ!V6</f>
        <v>6445</v>
      </c>
      <c r="AM10" s="21"/>
      <c r="AN10" s="21"/>
      <c r="AO10" s="21"/>
      <c r="AP10" s="21"/>
      <c r="AQ10" s="21"/>
      <c r="AR10" s="21"/>
      <c r="AS10" s="21"/>
      <c r="AT10" s="7">
        <f>データ!W6</f>
        <v>3.28</v>
      </c>
      <c r="AU10" s="7"/>
      <c r="AV10" s="7"/>
      <c r="AW10" s="7"/>
      <c r="AX10" s="7"/>
      <c r="AY10" s="7"/>
      <c r="AZ10" s="7"/>
      <c r="BA10" s="7"/>
      <c r="BB10" s="7">
        <f>データ!X6</f>
        <v>1964.94</v>
      </c>
      <c r="BC10" s="7"/>
      <c r="BD10" s="7"/>
      <c r="BE10" s="7"/>
      <c r="BF10" s="7"/>
      <c r="BG10" s="7"/>
      <c r="BH10" s="7"/>
      <c r="BI10" s="7"/>
      <c r="BJ10" s="2"/>
      <c r="BK10" s="2"/>
      <c r="BL10" s="29" t="s">
        <v>37</v>
      </c>
      <c r="BM10" s="39"/>
      <c r="BN10" s="46" t="s">
        <v>1</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50</v>
      </c>
      <c r="F84" s="12" t="s">
        <v>34</v>
      </c>
      <c r="G84" s="12" t="s">
        <v>51</v>
      </c>
      <c r="H84" s="12" t="s">
        <v>53</v>
      </c>
      <c r="I84" s="12" t="s">
        <v>56</v>
      </c>
      <c r="J84" s="12" t="s">
        <v>0</v>
      </c>
      <c r="K84" s="12" t="s">
        <v>25</v>
      </c>
      <c r="L84" s="12" t="s">
        <v>54</v>
      </c>
      <c r="M84" s="12" t="s">
        <v>57</v>
      </c>
      <c r="N84" s="12" t="s">
        <v>58</v>
      </c>
      <c r="O84" s="12" t="s">
        <v>62</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8f14eyO1ZTKvHwLVETRkjs+cN4ve6t+PlIJN9KgjWiXctvcjESl7RtgZtcDb0UfamiCIsX/mkThvYHmwubU1Hg==" saltValue="szmV7yJIDTVsJU27caWGU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64</v>
      </c>
      <c r="C3" s="58" t="s">
        <v>48</v>
      </c>
      <c r="D3" s="58" t="s">
        <v>10</v>
      </c>
      <c r="E3" s="58" t="s">
        <v>21</v>
      </c>
      <c r="F3" s="58" t="s">
        <v>63</v>
      </c>
      <c r="G3" s="58" t="s">
        <v>22</v>
      </c>
      <c r="H3" s="64" t="s">
        <v>66</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67</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45</v>
      </c>
      <c r="AK4" s="76"/>
      <c r="AL4" s="76"/>
      <c r="AM4" s="76"/>
      <c r="AN4" s="76"/>
      <c r="AO4" s="76"/>
      <c r="AP4" s="76"/>
      <c r="AQ4" s="76"/>
      <c r="AR4" s="76"/>
      <c r="AS4" s="76"/>
      <c r="AT4" s="76"/>
      <c r="AU4" s="76" t="s">
        <v>65</v>
      </c>
      <c r="AV4" s="76"/>
      <c r="AW4" s="76"/>
      <c r="AX4" s="76"/>
      <c r="AY4" s="76"/>
      <c r="AZ4" s="76"/>
      <c r="BA4" s="76"/>
      <c r="BB4" s="76"/>
      <c r="BC4" s="76"/>
      <c r="BD4" s="76"/>
      <c r="BE4" s="76"/>
      <c r="BF4" s="76" t="s">
        <v>33</v>
      </c>
      <c r="BG4" s="76"/>
      <c r="BH4" s="76"/>
      <c r="BI4" s="76"/>
      <c r="BJ4" s="76"/>
      <c r="BK4" s="76"/>
      <c r="BL4" s="76"/>
      <c r="BM4" s="76"/>
      <c r="BN4" s="76"/>
      <c r="BO4" s="76"/>
      <c r="BP4" s="76"/>
      <c r="BQ4" s="76" t="s">
        <v>68</v>
      </c>
      <c r="BR4" s="76"/>
      <c r="BS4" s="76"/>
      <c r="BT4" s="76"/>
      <c r="BU4" s="76"/>
      <c r="BV4" s="76"/>
      <c r="BW4" s="76"/>
      <c r="BX4" s="76"/>
      <c r="BY4" s="76"/>
      <c r="BZ4" s="76"/>
      <c r="CA4" s="76"/>
      <c r="CB4" s="76" t="s">
        <v>69</v>
      </c>
      <c r="CC4" s="76"/>
      <c r="CD4" s="76"/>
      <c r="CE4" s="76"/>
      <c r="CF4" s="76"/>
      <c r="CG4" s="76"/>
      <c r="CH4" s="76"/>
      <c r="CI4" s="76"/>
      <c r="CJ4" s="76"/>
      <c r="CK4" s="76"/>
      <c r="CL4" s="76"/>
      <c r="CM4" s="76" t="s">
        <v>70</v>
      </c>
      <c r="CN4" s="76"/>
      <c r="CO4" s="76"/>
      <c r="CP4" s="76"/>
      <c r="CQ4" s="76"/>
      <c r="CR4" s="76"/>
      <c r="CS4" s="76"/>
      <c r="CT4" s="76"/>
      <c r="CU4" s="76"/>
      <c r="CV4" s="76"/>
      <c r="CW4" s="76"/>
      <c r="CX4" s="76" t="s">
        <v>49</v>
      </c>
      <c r="CY4" s="76"/>
      <c r="CZ4" s="76"/>
      <c r="DA4" s="76"/>
      <c r="DB4" s="76"/>
      <c r="DC4" s="76"/>
      <c r="DD4" s="76"/>
      <c r="DE4" s="76"/>
      <c r="DF4" s="76"/>
      <c r="DG4" s="76"/>
      <c r="DH4" s="76"/>
      <c r="DI4" s="76" t="s">
        <v>61</v>
      </c>
      <c r="DJ4" s="76"/>
      <c r="DK4" s="76"/>
      <c r="DL4" s="76"/>
      <c r="DM4" s="76"/>
      <c r="DN4" s="76"/>
      <c r="DO4" s="76"/>
      <c r="DP4" s="76"/>
      <c r="DQ4" s="76"/>
      <c r="DR4" s="76"/>
      <c r="DS4" s="76"/>
      <c r="DT4" s="76" t="s">
        <v>71</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40</v>
      </c>
      <c r="B5" s="60"/>
      <c r="C5" s="60"/>
      <c r="D5" s="60"/>
      <c r="E5" s="60"/>
      <c r="F5" s="60"/>
      <c r="G5" s="60"/>
      <c r="H5" s="66" t="s">
        <v>73</v>
      </c>
      <c r="I5" s="66" t="s">
        <v>74</v>
      </c>
      <c r="J5" s="66" t="s">
        <v>60</v>
      </c>
      <c r="K5" s="66" t="s">
        <v>75</v>
      </c>
      <c r="L5" s="66" t="s">
        <v>26</v>
      </c>
      <c r="M5" s="66" t="s">
        <v>15</v>
      </c>
      <c r="N5" s="66" t="s">
        <v>76</v>
      </c>
      <c r="O5" s="66" t="s">
        <v>77</v>
      </c>
      <c r="P5" s="66" t="s">
        <v>78</v>
      </c>
      <c r="Q5" s="66" t="s">
        <v>79</v>
      </c>
      <c r="R5" s="66" t="s">
        <v>80</v>
      </c>
      <c r="S5" s="66" t="s">
        <v>81</v>
      </c>
      <c r="T5" s="66" t="s">
        <v>82</v>
      </c>
      <c r="U5" s="66" t="s">
        <v>83</v>
      </c>
      <c r="V5" s="66" t="s">
        <v>84</v>
      </c>
      <c r="W5" s="66" t="s">
        <v>85</v>
      </c>
      <c r="X5" s="66" t="s">
        <v>86</v>
      </c>
      <c r="Y5" s="66" t="s">
        <v>87</v>
      </c>
      <c r="Z5" s="66" t="s">
        <v>9</v>
      </c>
      <c r="AA5" s="66" t="s">
        <v>88</v>
      </c>
      <c r="AB5" s="66" t="s">
        <v>89</v>
      </c>
      <c r="AC5" s="66" t="s">
        <v>90</v>
      </c>
      <c r="AD5" s="66" t="s">
        <v>91</v>
      </c>
      <c r="AE5" s="66" t="s">
        <v>92</v>
      </c>
      <c r="AF5" s="66" t="s">
        <v>42</v>
      </c>
      <c r="AG5" s="66" t="s">
        <v>93</v>
      </c>
      <c r="AH5" s="66" t="s">
        <v>94</v>
      </c>
      <c r="AI5" s="66" t="s">
        <v>38</v>
      </c>
      <c r="AJ5" s="66" t="s">
        <v>87</v>
      </c>
      <c r="AK5" s="66" t="s">
        <v>9</v>
      </c>
      <c r="AL5" s="66" t="s">
        <v>88</v>
      </c>
      <c r="AM5" s="66" t="s">
        <v>89</v>
      </c>
      <c r="AN5" s="66" t="s">
        <v>90</v>
      </c>
      <c r="AO5" s="66" t="s">
        <v>91</v>
      </c>
      <c r="AP5" s="66" t="s">
        <v>92</v>
      </c>
      <c r="AQ5" s="66" t="s">
        <v>42</v>
      </c>
      <c r="AR5" s="66" t="s">
        <v>93</v>
      </c>
      <c r="AS5" s="66" t="s">
        <v>94</v>
      </c>
      <c r="AT5" s="66" t="s">
        <v>95</v>
      </c>
      <c r="AU5" s="66" t="s">
        <v>87</v>
      </c>
      <c r="AV5" s="66" t="s">
        <v>9</v>
      </c>
      <c r="AW5" s="66" t="s">
        <v>88</v>
      </c>
      <c r="AX5" s="66" t="s">
        <v>89</v>
      </c>
      <c r="AY5" s="66" t="s">
        <v>90</v>
      </c>
      <c r="AZ5" s="66" t="s">
        <v>91</v>
      </c>
      <c r="BA5" s="66" t="s">
        <v>92</v>
      </c>
      <c r="BB5" s="66" t="s">
        <v>42</v>
      </c>
      <c r="BC5" s="66" t="s">
        <v>93</v>
      </c>
      <c r="BD5" s="66" t="s">
        <v>94</v>
      </c>
      <c r="BE5" s="66" t="s">
        <v>95</v>
      </c>
      <c r="BF5" s="66" t="s">
        <v>87</v>
      </c>
      <c r="BG5" s="66" t="s">
        <v>9</v>
      </c>
      <c r="BH5" s="66" t="s">
        <v>88</v>
      </c>
      <c r="BI5" s="66" t="s">
        <v>89</v>
      </c>
      <c r="BJ5" s="66" t="s">
        <v>90</v>
      </c>
      <c r="BK5" s="66" t="s">
        <v>91</v>
      </c>
      <c r="BL5" s="66" t="s">
        <v>92</v>
      </c>
      <c r="BM5" s="66" t="s">
        <v>42</v>
      </c>
      <c r="BN5" s="66" t="s">
        <v>93</v>
      </c>
      <c r="BO5" s="66" t="s">
        <v>94</v>
      </c>
      <c r="BP5" s="66" t="s">
        <v>95</v>
      </c>
      <c r="BQ5" s="66" t="s">
        <v>87</v>
      </c>
      <c r="BR5" s="66" t="s">
        <v>9</v>
      </c>
      <c r="BS5" s="66" t="s">
        <v>88</v>
      </c>
      <c r="BT5" s="66" t="s">
        <v>89</v>
      </c>
      <c r="BU5" s="66" t="s">
        <v>90</v>
      </c>
      <c r="BV5" s="66" t="s">
        <v>91</v>
      </c>
      <c r="BW5" s="66" t="s">
        <v>92</v>
      </c>
      <c r="BX5" s="66" t="s">
        <v>42</v>
      </c>
      <c r="BY5" s="66" t="s">
        <v>93</v>
      </c>
      <c r="BZ5" s="66" t="s">
        <v>94</v>
      </c>
      <c r="CA5" s="66" t="s">
        <v>95</v>
      </c>
      <c r="CB5" s="66" t="s">
        <v>87</v>
      </c>
      <c r="CC5" s="66" t="s">
        <v>9</v>
      </c>
      <c r="CD5" s="66" t="s">
        <v>88</v>
      </c>
      <c r="CE5" s="66" t="s">
        <v>89</v>
      </c>
      <c r="CF5" s="66" t="s">
        <v>90</v>
      </c>
      <c r="CG5" s="66" t="s">
        <v>91</v>
      </c>
      <c r="CH5" s="66" t="s">
        <v>92</v>
      </c>
      <c r="CI5" s="66" t="s">
        <v>42</v>
      </c>
      <c r="CJ5" s="66" t="s">
        <v>93</v>
      </c>
      <c r="CK5" s="66" t="s">
        <v>94</v>
      </c>
      <c r="CL5" s="66" t="s">
        <v>95</v>
      </c>
      <c r="CM5" s="66" t="s">
        <v>87</v>
      </c>
      <c r="CN5" s="66" t="s">
        <v>9</v>
      </c>
      <c r="CO5" s="66" t="s">
        <v>88</v>
      </c>
      <c r="CP5" s="66" t="s">
        <v>89</v>
      </c>
      <c r="CQ5" s="66" t="s">
        <v>90</v>
      </c>
      <c r="CR5" s="66" t="s">
        <v>91</v>
      </c>
      <c r="CS5" s="66" t="s">
        <v>92</v>
      </c>
      <c r="CT5" s="66" t="s">
        <v>42</v>
      </c>
      <c r="CU5" s="66" t="s">
        <v>93</v>
      </c>
      <c r="CV5" s="66" t="s">
        <v>94</v>
      </c>
      <c r="CW5" s="66" t="s">
        <v>95</v>
      </c>
      <c r="CX5" s="66" t="s">
        <v>87</v>
      </c>
      <c r="CY5" s="66" t="s">
        <v>9</v>
      </c>
      <c r="CZ5" s="66" t="s">
        <v>88</v>
      </c>
      <c r="DA5" s="66" t="s">
        <v>89</v>
      </c>
      <c r="DB5" s="66" t="s">
        <v>90</v>
      </c>
      <c r="DC5" s="66" t="s">
        <v>91</v>
      </c>
      <c r="DD5" s="66" t="s">
        <v>92</v>
      </c>
      <c r="DE5" s="66" t="s">
        <v>42</v>
      </c>
      <c r="DF5" s="66" t="s">
        <v>93</v>
      </c>
      <c r="DG5" s="66" t="s">
        <v>94</v>
      </c>
      <c r="DH5" s="66" t="s">
        <v>95</v>
      </c>
      <c r="DI5" s="66" t="s">
        <v>87</v>
      </c>
      <c r="DJ5" s="66" t="s">
        <v>9</v>
      </c>
      <c r="DK5" s="66" t="s">
        <v>88</v>
      </c>
      <c r="DL5" s="66" t="s">
        <v>89</v>
      </c>
      <c r="DM5" s="66" t="s">
        <v>90</v>
      </c>
      <c r="DN5" s="66" t="s">
        <v>91</v>
      </c>
      <c r="DO5" s="66" t="s">
        <v>92</v>
      </c>
      <c r="DP5" s="66" t="s">
        <v>42</v>
      </c>
      <c r="DQ5" s="66" t="s">
        <v>93</v>
      </c>
      <c r="DR5" s="66" t="s">
        <v>94</v>
      </c>
      <c r="DS5" s="66" t="s">
        <v>95</v>
      </c>
      <c r="DT5" s="66" t="s">
        <v>87</v>
      </c>
      <c r="DU5" s="66" t="s">
        <v>9</v>
      </c>
      <c r="DV5" s="66" t="s">
        <v>88</v>
      </c>
      <c r="DW5" s="66" t="s">
        <v>89</v>
      </c>
      <c r="DX5" s="66" t="s">
        <v>90</v>
      </c>
      <c r="DY5" s="66" t="s">
        <v>91</v>
      </c>
      <c r="DZ5" s="66" t="s">
        <v>92</v>
      </c>
      <c r="EA5" s="66" t="s">
        <v>42</v>
      </c>
      <c r="EB5" s="66" t="s">
        <v>93</v>
      </c>
      <c r="EC5" s="66" t="s">
        <v>94</v>
      </c>
      <c r="ED5" s="66" t="s">
        <v>95</v>
      </c>
      <c r="EE5" s="66" t="s">
        <v>87</v>
      </c>
      <c r="EF5" s="66" t="s">
        <v>9</v>
      </c>
      <c r="EG5" s="66" t="s">
        <v>88</v>
      </c>
      <c r="EH5" s="66" t="s">
        <v>89</v>
      </c>
      <c r="EI5" s="66" t="s">
        <v>90</v>
      </c>
      <c r="EJ5" s="66" t="s">
        <v>91</v>
      </c>
      <c r="EK5" s="66" t="s">
        <v>92</v>
      </c>
      <c r="EL5" s="66" t="s">
        <v>42</v>
      </c>
      <c r="EM5" s="66" t="s">
        <v>93</v>
      </c>
      <c r="EN5" s="66" t="s">
        <v>94</v>
      </c>
      <c r="EO5" s="66" t="s">
        <v>95</v>
      </c>
    </row>
    <row r="6" spans="1:148" s="55" customFormat="1">
      <c r="A6" s="56" t="s">
        <v>96</v>
      </c>
      <c r="B6" s="61">
        <f t="shared" ref="B6:X6" si="1">B7</f>
        <v>2024</v>
      </c>
      <c r="C6" s="61">
        <f t="shared" si="1"/>
        <v>313866</v>
      </c>
      <c r="D6" s="61">
        <f t="shared" si="1"/>
        <v>46</v>
      </c>
      <c r="E6" s="61">
        <f t="shared" si="1"/>
        <v>17</v>
      </c>
      <c r="F6" s="61">
        <f t="shared" si="1"/>
        <v>4</v>
      </c>
      <c r="G6" s="61">
        <f t="shared" si="1"/>
        <v>0</v>
      </c>
      <c r="H6" s="61" t="str">
        <f t="shared" si="1"/>
        <v>鳥取県　大山町</v>
      </c>
      <c r="I6" s="61" t="str">
        <f t="shared" si="1"/>
        <v>法適用</v>
      </c>
      <c r="J6" s="61" t="str">
        <f t="shared" si="1"/>
        <v>下水道事業</v>
      </c>
      <c r="K6" s="61" t="str">
        <f t="shared" si="1"/>
        <v>特定環境保全公共下水道</v>
      </c>
      <c r="L6" s="61" t="str">
        <f t="shared" si="1"/>
        <v>D1</v>
      </c>
      <c r="M6" s="61" t="str">
        <f t="shared" si="1"/>
        <v>非設置</v>
      </c>
      <c r="N6" s="69" t="str">
        <f t="shared" si="1"/>
        <v>-</v>
      </c>
      <c r="O6" s="69">
        <f t="shared" si="1"/>
        <v>74.48</v>
      </c>
      <c r="P6" s="69">
        <f t="shared" si="1"/>
        <v>43.98</v>
      </c>
      <c r="Q6" s="69">
        <f t="shared" si="1"/>
        <v>100</v>
      </c>
      <c r="R6" s="69">
        <f t="shared" si="1"/>
        <v>3667</v>
      </c>
      <c r="S6" s="69">
        <f t="shared" si="1"/>
        <v>14786</v>
      </c>
      <c r="T6" s="69">
        <f t="shared" si="1"/>
        <v>189.74</v>
      </c>
      <c r="U6" s="69">
        <f t="shared" si="1"/>
        <v>77.930000000000007</v>
      </c>
      <c r="V6" s="69">
        <f t="shared" si="1"/>
        <v>6445</v>
      </c>
      <c r="W6" s="69">
        <f t="shared" si="1"/>
        <v>3.28</v>
      </c>
      <c r="X6" s="69">
        <f t="shared" si="1"/>
        <v>1964.94</v>
      </c>
      <c r="Y6" s="77" t="str">
        <f t="shared" ref="Y6:AH6" si="2">IF(Y7="",NA(),Y7)</f>
        <v>-</v>
      </c>
      <c r="Z6" s="77" t="str">
        <f t="shared" si="2"/>
        <v>-</v>
      </c>
      <c r="AA6" s="77" t="str">
        <f t="shared" si="2"/>
        <v>-</v>
      </c>
      <c r="AB6" s="77" t="str">
        <f t="shared" si="2"/>
        <v>-</v>
      </c>
      <c r="AC6" s="77">
        <f t="shared" si="2"/>
        <v>102.5</v>
      </c>
      <c r="AD6" s="77" t="str">
        <f t="shared" si="2"/>
        <v>-</v>
      </c>
      <c r="AE6" s="77" t="str">
        <f t="shared" si="2"/>
        <v>-</v>
      </c>
      <c r="AF6" s="77" t="str">
        <f t="shared" si="2"/>
        <v>-</v>
      </c>
      <c r="AG6" s="77" t="str">
        <f t="shared" si="2"/>
        <v>-</v>
      </c>
      <c r="AH6" s="77">
        <f t="shared" si="2"/>
        <v>103.79</v>
      </c>
      <c r="AI6" s="69" t="str">
        <f>IF(AI7="","",IF(AI7="-","【-】","【"&amp;SUBSTITUTE(TEXT(AI7,"#,##0.00"),"-","△")&amp;"】"))</f>
        <v>【105.07】</v>
      </c>
      <c r="AJ6" s="77" t="str">
        <f t="shared" ref="AJ6:AS6" si="3">IF(AJ7="",NA(),AJ7)</f>
        <v>-</v>
      </c>
      <c r="AK6" s="77" t="str">
        <f t="shared" si="3"/>
        <v>-</v>
      </c>
      <c r="AL6" s="77" t="str">
        <f t="shared" si="3"/>
        <v>-</v>
      </c>
      <c r="AM6" s="77" t="str">
        <f t="shared" si="3"/>
        <v>-</v>
      </c>
      <c r="AN6" s="77">
        <f t="shared" si="3"/>
        <v>0.12</v>
      </c>
      <c r="AO6" s="77" t="str">
        <f t="shared" si="3"/>
        <v>-</v>
      </c>
      <c r="AP6" s="77" t="str">
        <f t="shared" si="3"/>
        <v>-</v>
      </c>
      <c r="AQ6" s="77" t="str">
        <f t="shared" si="3"/>
        <v>-</v>
      </c>
      <c r="AR6" s="77" t="str">
        <f t="shared" si="3"/>
        <v>-</v>
      </c>
      <c r="AS6" s="77">
        <f t="shared" si="3"/>
        <v>53.87</v>
      </c>
      <c r="AT6" s="69" t="str">
        <f>IF(AT7="","",IF(AT7="-","【-】","【"&amp;SUBSTITUTE(TEXT(AT7,"#,##0.00"),"-","△")&amp;"】"))</f>
        <v>【63.54】</v>
      </c>
      <c r="AU6" s="77" t="str">
        <f t="shared" ref="AU6:BD6" si="4">IF(AU7="",NA(),AU7)</f>
        <v>-</v>
      </c>
      <c r="AV6" s="77" t="str">
        <f t="shared" si="4"/>
        <v>-</v>
      </c>
      <c r="AW6" s="77" t="str">
        <f t="shared" si="4"/>
        <v>-</v>
      </c>
      <c r="AX6" s="77" t="str">
        <f t="shared" si="4"/>
        <v>-</v>
      </c>
      <c r="AY6" s="77">
        <f t="shared" si="4"/>
        <v>30.4</v>
      </c>
      <c r="AZ6" s="77" t="str">
        <f t="shared" si="4"/>
        <v>-</v>
      </c>
      <c r="BA6" s="77" t="str">
        <f t="shared" si="4"/>
        <v>-</v>
      </c>
      <c r="BB6" s="77" t="str">
        <f t="shared" si="4"/>
        <v>-</v>
      </c>
      <c r="BC6" s="77" t="str">
        <f t="shared" si="4"/>
        <v>-</v>
      </c>
      <c r="BD6" s="77">
        <f t="shared" si="4"/>
        <v>46.37</v>
      </c>
      <c r="BE6" s="69" t="str">
        <f>IF(BE7="","",IF(BE7="-","【-】","【"&amp;SUBSTITUTE(TEXT(BE7,"#,##0.00"),"-","△")&amp;"】"))</f>
        <v>【50.90】</v>
      </c>
      <c r="BF6" s="77" t="str">
        <f t="shared" ref="BF6:BO6" si="5">IF(BF7="",NA(),BF7)</f>
        <v>-</v>
      </c>
      <c r="BG6" s="77" t="str">
        <f t="shared" si="5"/>
        <v>-</v>
      </c>
      <c r="BH6" s="77" t="str">
        <f t="shared" si="5"/>
        <v>-</v>
      </c>
      <c r="BI6" s="77" t="str">
        <f t="shared" si="5"/>
        <v>-</v>
      </c>
      <c r="BJ6" s="77">
        <f t="shared" si="5"/>
        <v>1391.97</v>
      </c>
      <c r="BK6" s="77" t="str">
        <f t="shared" si="5"/>
        <v>-</v>
      </c>
      <c r="BL6" s="77" t="str">
        <f t="shared" si="5"/>
        <v>-</v>
      </c>
      <c r="BM6" s="77" t="str">
        <f t="shared" si="5"/>
        <v>-</v>
      </c>
      <c r="BN6" s="77" t="str">
        <f t="shared" si="5"/>
        <v>-</v>
      </c>
      <c r="BO6" s="77">
        <f t="shared" si="5"/>
        <v>1062.58</v>
      </c>
      <c r="BP6" s="69" t="str">
        <f>IF(BP7="","",IF(BP7="-","【-】","【"&amp;SUBSTITUTE(TEXT(BP7,"#,##0.00"),"-","△")&amp;"】"))</f>
        <v>【1,099.15】</v>
      </c>
      <c r="BQ6" s="77" t="str">
        <f t="shared" ref="BQ6:BZ6" si="6">IF(BQ7="",NA(),BQ7)</f>
        <v>-</v>
      </c>
      <c r="BR6" s="77" t="str">
        <f t="shared" si="6"/>
        <v>-</v>
      </c>
      <c r="BS6" s="77" t="str">
        <f t="shared" si="6"/>
        <v>-</v>
      </c>
      <c r="BT6" s="77" t="str">
        <f t="shared" si="6"/>
        <v>-</v>
      </c>
      <c r="BU6" s="77">
        <f t="shared" si="6"/>
        <v>100</v>
      </c>
      <c r="BV6" s="77" t="str">
        <f t="shared" si="6"/>
        <v>-</v>
      </c>
      <c r="BW6" s="77" t="str">
        <f t="shared" si="6"/>
        <v>-</v>
      </c>
      <c r="BX6" s="77" t="str">
        <f t="shared" si="6"/>
        <v>-</v>
      </c>
      <c r="BY6" s="77" t="str">
        <f t="shared" si="6"/>
        <v>-</v>
      </c>
      <c r="BZ6" s="77">
        <f t="shared" si="6"/>
        <v>80.36</v>
      </c>
      <c r="CA6" s="69" t="str">
        <f>IF(CA7="","",IF(CA7="-","【-】","【"&amp;SUBSTITUTE(TEXT(CA7,"#,##0.00"),"-","△")&amp;"】"))</f>
        <v>【72.92】</v>
      </c>
      <c r="CB6" s="77" t="str">
        <f t="shared" ref="CB6:CK6" si="7">IF(CB7="",NA(),CB7)</f>
        <v>-</v>
      </c>
      <c r="CC6" s="77" t="str">
        <f t="shared" si="7"/>
        <v>-</v>
      </c>
      <c r="CD6" s="77" t="str">
        <f t="shared" si="7"/>
        <v>-</v>
      </c>
      <c r="CE6" s="77" t="str">
        <f t="shared" si="7"/>
        <v>-</v>
      </c>
      <c r="CF6" s="77">
        <f t="shared" si="7"/>
        <v>161.51</v>
      </c>
      <c r="CG6" s="77" t="str">
        <f t="shared" si="7"/>
        <v>-</v>
      </c>
      <c r="CH6" s="77" t="str">
        <f t="shared" si="7"/>
        <v>-</v>
      </c>
      <c r="CI6" s="77" t="str">
        <f t="shared" si="7"/>
        <v>-</v>
      </c>
      <c r="CJ6" s="77" t="str">
        <f t="shared" si="7"/>
        <v>-</v>
      </c>
      <c r="CK6" s="77">
        <f t="shared" si="7"/>
        <v>201.33</v>
      </c>
      <c r="CL6" s="69" t="str">
        <f>IF(CL7="","",IF(CL7="-","【-】","【"&amp;SUBSTITUTE(TEXT(CL7,"#,##0.00"),"-","△")&amp;"】"))</f>
        <v>【225.78】</v>
      </c>
      <c r="CM6" s="77" t="str">
        <f t="shared" ref="CM6:CV6" si="8">IF(CM7="",NA(),CM7)</f>
        <v>-</v>
      </c>
      <c r="CN6" s="77" t="str">
        <f t="shared" si="8"/>
        <v>-</v>
      </c>
      <c r="CO6" s="77" t="str">
        <f t="shared" si="8"/>
        <v>-</v>
      </c>
      <c r="CP6" s="77" t="str">
        <f t="shared" si="8"/>
        <v>-</v>
      </c>
      <c r="CQ6" s="77">
        <f t="shared" si="8"/>
        <v>25.84</v>
      </c>
      <c r="CR6" s="77" t="str">
        <f t="shared" si="8"/>
        <v>-</v>
      </c>
      <c r="CS6" s="77" t="str">
        <f t="shared" si="8"/>
        <v>-</v>
      </c>
      <c r="CT6" s="77" t="str">
        <f t="shared" si="8"/>
        <v>-</v>
      </c>
      <c r="CU6" s="77" t="str">
        <f t="shared" si="8"/>
        <v>-</v>
      </c>
      <c r="CV6" s="77">
        <f t="shared" si="8"/>
        <v>44.79</v>
      </c>
      <c r="CW6" s="69" t="str">
        <f>IF(CW7="","",IF(CW7="-","【-】","【"&amp;SUBSTITUTE(TEXT(CW7,"#,##0.00"),"-","△")&amp;"】"))</f>
        <v>【43.17】</v>
      </c>
      <c r="CX6" s="77" t="str">
        <f t="shared" ref="CX6:DG6" si="9">IF(CX7="",NA(),CX7)</f>
        <v>-</v>
      </c>
      <c r="CY6" s="77" t="str">
        <f t="shared" si="9"/>
        <v>-</v>
      </c>
      <c r="CZ6" s="77" t="str">
        <f t="shared" si="9"/>
        <v>-</v>
      </c>
      <c r="DA6" s="77" t="str">
        <f t="shared" si="9"/>
        <v>-</v>
      </c>
      <c r="DB6" s="77">
        <f t="shared" si="9"/>
        <v>85.55</v>
      </c>
      <c r="DC6" s="77" t="str">
        <f t="shared" si="9"/>
        <v>-</v>
      </c>
      <c r="DD6" s="77" t="str">
        <f t="shared" si="9"/>
        <v>-</v>
      </c>
      <c r="DE6" s="77" t="str">
        <f t="shared" si="9"/>
        <v>-</v>
      </c>
      <c r="DF6" s="77" t="str">
        <f t="shared" si="9"/>
        <v>-</v>
      </c>
      <c r="DG6" s="77">
        <f t="shared" si="9"/>
        <v>88.68</v>
      </c>
      <c r="DH6" s="69" t="str">
        <f>IF(DH7="","",IF(DH7="-","【-】","【"&amp;SUBSTITUTE(TEXT(DH7,"#,##0.00"),"-","△")&amp;"】"))</f>
        <v>【86.31】</v>
      </c>
      <c r="DI6" s="77" t="str">
        <f t="shared" ref="DI6:DR6" si="10">IF(DI7="",NA(),DI7)</f>
        <v>-</v>
      </c>
      <c r="DJ6" s="77" t="str">
        <f t="shared" si="10"/>
        <v>-</v>
      </c>
      <c r="DK6" s="77" t="str">
        <f t="shared" si="10"/>
        <v>-</v>
      </c>
      <c r="DL6" s="77" t="str">
        <f t="shared" si="10"/>
        <v>-</v>
      </c>
      <c r="DM6" s="77">
        <f t="shared" si="10"/>
        <v>57.13</v>
      </c>
      <c r="DN6" s="77" t="str">
        <f t="shared" si="10"/>
        <v>-</v>
      </c>
      <c r="DO6" s="77" t="str">
        <f t="shared" si="10"/>
        <v>-</v>
      </c>
      <c r="DP6" s="77" t="str">
        <f t="shared" si="10"/>
        <v>-</v>
      </c>
      <c r="DQ6" s="77" t="str">
        <f t="shared" si="10"/>
        <v>-</v>
      </c>
      <c r="DR6" s="77">
        <f t="shared" si="10"/>
        <v>34.590000000000003</v>
      </c>
      <c r="DS6" s="69" t="str">
        <f>IF(DS7="","",IF(DS7="-","【-】","【"&amp;SUBSTITUTE(TEXT(DS7,"#,##0.00"),"-","△")&amp;"】"))</f>
        <v>【30.82】</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0.1</v>
      </c>
      <c r="ED6" s="69" t="str">
        <f>IF(ED7="","",IF(ED7="-","【-】","【"&amp;SUBSTITUTE(TEXT(ED7,"#,##0.00"),"-","△")&amp;"】"))</f>
        <v>【0.06】</v>
      </c>
      <c r="EE6" s="77" t="str">
        <f t="shared" ref="EE6:EN6" si="12">IF(EE7="",NA(),EE7)</f>
        <v>-</v>
      </c>
      <c r="EF6" s="77" t="str">
        <f t="shared" si="12"/>
        <v>-</v>
      </c>
      <c r="EG6" s="77" t="str">
        <f t="shared" si="12"/>
        <v>-</v>
      </c>
      <c r="EH6" s="77" t="str">
        <f t="shared" si="12"/>
        <v>-</v>
      </c>
      <c r="EI6" s="77">
        <f t="shared" si="12"/>
        <v>0.43</v>
      </c>
      <c r="EJ6" s="77" t="str">
        <f t="shared" si="12"/>
        <v>-</v>
      </c>
      <c r="EK6" s="77" t="str">
        <f t="shared" si="12"/>
        <v>-</v>
      </c>
      <c r="EL6" s="77" t="str">
        <f t="shared" si="12"/>
        <v>-</v>
      </c>
      <c r="EM6" s="77" t="str">
        <f t="shared" si="12"/>
        <v>-</v>
      </c>
      <c r="EN6" s="77">
        <f t="shared" si="12"/>
        <v>0.27</v>
      </c>
      <c r="EO6" s="69" t="str">
        <f>IF(EO7="","",IF(EO7="-","【-】","【"&amp;SUBSTITUTE(TEXT(EO7,"#,##0.00"),"-","△")&amp;"】"))</f>
        <v>【0.15】</v>
      </c>
    </row>
    <row r="7" spans="1:148" s="55" customFormat="1">
      <c r="A7" s="56"/>
      <c r="B7" s="62">
        <v>2024</v>
      </c>
      <c r="C7" s="62">
        <v>313866</v>
      </c>
      <c r="D7" s="62">
        <v>46</v>
      </c>
      <c r="E7" s="62">
        <v>17</v>
      </c>
      <c r="F7" s="62">
        <v>4</v>
      </c>
      <c r="G7" s="62">
        <v>0</v>
      </c>
      <c r="H7" s="62" t="s">
        <v>97</v>
      </c>
      <c r="I7" s="62" t="s">
        <v>98</v>
      </c>
      <c r="J7" s="62" t="s">
        <v>99</v>
      </c>
      <c r="K7" s="62" t="s">
        <v>100</v>
      </c>
      <c r="L7" s="62" t="s">
        <v>44</v>
      </c>
      <c r="M7" s="62" t="s">
        <v>101</v>
      </c>
      <c r="N7" s="70" t="s">
        <v>102</v>
      </c>
      <c r="O7" s="70">
        <v>74.48</v>
      </c>
      <c r="P7" s="70">
        <v>43.98</v>
      </c>
      <c r="Q7" s="70">
        <v>100</v>
      </c>
      <c r="R7" s="70">
        <v>3667</v>
      </c>
      <c r="S7" s="70">
        <v>14786</v>
      </c>
      <c r="T7" s="70">
        <v>189.74</v>
      </c>
      <c r="U7" s="70">
        <v>77.930000000000007</v>
      </c>
      <c r="V7" s="70">
        <v>6445</v>
      </c>
      <c r="W7" s="70">
        <v>3.28</v>
      </c>
      <c r="X7" s="70">
        <v>1964.94</v>
      </c>
      <c r="Y7" s="70" t="s">
        <v>102</v>
      </c>
      <c r="Z7" s="70" t="s">
        <v>102</v>
      </c>
      <c r="AA7" s="70" t="s">
        <v>102</v>
      </c>
      <c r="AB7" s="70" t="s">
        <v>102</v>
      </c>
      <c r="AC7" s="70">
        <v>102.5</v>
      </c>
      <c r="AD7" s="70" t="s">
        <v>102</v>
      </c>
      <c r="AE7" s="70" t="s">
        <v>102</v>
      </c>
      <c r="AF7" s="70" t="s">
        <v>102</v>
      </c>
      <c r="AG7" s="70" t="s">
        <v>102</v>
      </c>
      <c r="AH7" s="70">
        <v>103.79</v>
      </c>
      <c r="AI7" s="70">
        <v>105.07</v>
      </c>
      <c r="AJ7" s="70" t="s">
        <v>102</v>
      </c>
      <c r="AK7" s="70" t="s">
        <v>102</v>
      </c>
      <c r="AL7" s="70" t="s">
        <v>102</v>
      </c>
      <c r="AM7" s="70" t="s">
        <v>102</v>
      </c>
      <c r="AN7" s="70">
        <v>0.12</v>
      </c>
      <c r="AO7" s="70" t="s">
        <v>102</v>
      </c>
      <c r="AP7" s="70" t="s">
        <v>102</v>
      </c>
      <c r="AQ7" s="70" t="s">
        <v>102</v>
      </c>
      <c r="AR7" s="70" t="s">
        <v>102</v>
      </c>
      <c r="AS7" s="70">
        <v>53.87</v>
      </c>
      <c r="AT7" s="70">
        <v>63.54</v>
      </c>
      <c r="AU7" s="70" t="s">
        <v>102</v>
      </c>
      <c r="AV7" s="70" t="s">
        <v>102</v>
      </c>
      <c r="AW7" s="70" t="s">
        <v>102</v>
      </c>
      <c r="AX7" s="70" t="s">
        <v>102</v>
      </c>
      <c r="AY7" s="70">
        <v>30.4</v>
      </c>
      <c r="AZ7" s="70" t="s">
        <v>102</v>
      </c>
      <c r="BA7" s="70" t="s">
        <v>102</v>
      </c>
      <c r="BB7" s="70" t="s">
        <v>102</v>
      </c>
      <c r="BC7" s="70" t="s">
        <v>102</v>
      </c>
      <c r="BD7" s="70">
        <v>46.37</v>
      </c>
      <c r="BE7" s="70">
        <v>50.9</v>
      </c>
      <c r="BF7" s="70" t="s">
        <v>102</v>
      </c>
      <c r="BG7" s="70" t="s">
        <v>102</v>
      </c>
      <c r="BH7" s="70" t="s">
        <v>102</v>
      </c>
      <c r="BI7" s="70" t="s">
        <v>102</v>
      </c>
      <c r="BJ7" s="70">
        <v>1391.97</v>
      </c>
      <c r="BK7" s="70" t="s">
        <v>102</v>
      </c>
      <c r="BL7" s="70" t="s">
        <v>102</v>
      </c>
      <c r="BM7" s="70" t="s">
        <v>102</v>
      </c>
      <c r="BN7" s="70" t="s">
        <v>102</v>
      </c>
      <c r="BO7" s="70">
        <v>1062.58</v>
      </c>
      <c r="BP7" s="70">
        <v>1099.1500000000001</v>
      </c>
      <c r="BQ7" s="70" t="s">
        <v>102</v>
      </c>
      <c r="BR7" s="70" t="s">
        <v>102</v>
      </c>
      <c r="BS7" s="70" t="s">
        <v>102</v>
      </c>
      <c r="BT7" s="70" t="s">
        <v>102</v>
      </c>
      <c r="BU7" s="70">
        <v>100</v>
      </c>
      <c r="BV7" s="70" t="s">
        <v>102</v>
      </c>
      <c r="BW7" s="70" t="s">
        <v>102</v>
      </c>
      <c r="BX7" s="70" t="s">
        <v>102</v>
      </c>
      <c r="BY7" s="70" t="s">
        <v>102</v>
      </c>
      <c r="BZ7" s="70">
        <v>80.36</v>
      </c>
      <c r="CA7" s="70">
        <v>72.92</v>
      </c>
      <c r="CB7" s="70" t="s">
        <v>102</v>
      </c>
      <c r="CC7" s="70" t="s">
        <v>102</v>
      </c>
      <c r="CD7" s="70" t="s">
        <v>102</v>
      </c>
      <c r="CE7" s="70" t="s">
        <v>102</v>
      </c>
      <c r="CF7" s="70">
        <v>161.51</v>
      </c>
      <c r="CG7" s="70" t="s">
        <v>102</v>
      </c>
      <c r="CH7" s="70" t="s">
        <v>102</v>
      </c>
      <c r="CI7" s="70" t="s">
        <v>102</v>
      </c>
      <c r="CJ7" s="70" t="s">
        <v>102</v>
      </c>
      <c r="CK7" s="70">
        <v>201.33</v>
      </c>
      <c r="CL7" s="70">
        <v>225.78</v>
      </c>
      <c r="CM7" s="70" t="s">
        <v>102</v>
      </c>
      <c r="CN7" s="70" t="s">
        <v>102</v>
      </c>
      <c r="CO7" s="70" t="s">
        <v>102</v>
      </c>
      <c r="CP7" s="70" t="s">
        <v>102</v>
      </c>
      <c r="CQ7" s="70">
        <v>25.84</v>
      </c>
      <c r="CR7" s="70" t="s">
        <v>102</v>
      </c>
      <c r="CS7" s="70" t="s">
        <v>102</v>
      </c>
      <c r="CT7" s="70" t="s">
        <v>102</v>
      </c>
      <c r="CU7" s="70" t="s">
        <v>102</v>
      </c>
      <c r="CV7" s="70">
        <v>44.79</v>
      </c>
      <c r="CW7" s="70">
        <v>43.17</v>
      </c>
      <c r="CX7" s="70" t="s">
        <v>102</v>
      </c>
      <c r="CY7" s="70" t="s">
        <v>102</v>
      </c>
      <c r="CZ7" s="70" t="s">
        <v>102</v>
      </c>
      <c r="DA7" s="70" t="s">
        <v>102</v>
      </c>
      <c r="DB7" s="70">
        <v>85.55</v>
      </c>
      <c r="DC7" s="70" t="s">
        <v>102</v>
      </c>
      <c r="DD7" s="70" t="s">
        <v>102</v>
      </c>
      <c r="DE7" s="70" t="s">
        <v>102</v>
      </c>
      <c r="DF7" s="70" t="s">
        <v>102</v>
      </c>
      <c r="DG7" s="70">
        <v>88.68</v>
      </c>
      <c r="DH7" s="70">
        <v>86.31</v>
      </c>
      <c r="DI7" s="70" t="s">
        <v>102</v>
      </c>
      <c r="DJ7" s="70" t="s">
        <v>102</v>
      </c>
      <c r="DK7" s="70" t="s">
        <v>102</v>
      </c>
      <c r="DL7" s="70" t="s">
        <v>102</v>
      </c>
      <c r="DM7" s="70">
        <v>57.13</v>
      </c>
      <c r="DN7" s="70" t="s">
        <v>102</v>
      </c>
      <c r="DO7" s="70" t="s">
        <v>102</v>
      </c>
      <c r="DP7" s="70" t="s">
        <v>102</v>
      </c>
      <c r="DQ7" s="70" t="s">
        <v>102</v>
      </c>
      <c r="DR7" s="70">
        <v>34.590000000000003</v>
      </c>
      <c r="DS7" s="70">
        <v>30.82</v>
      </c>
      <c r="DT7" s="70" t="s">
        <v>102</v>
      </c>
      <c r="DU7" s="70" t="s">
        <v>102</v>
      </c>
      <c r="DV7" s="70" t="s">
        <v>102</v>
      </c>
      <c r="DW7" s="70" t="s">
        <v>102</v>
      </c>
      <c r="DX7" s="70">
        <v>0</v>
      </c>
      <c r="DY7" s="70" t="s">
        <v>102</v>
      </c>
      <c r="DZ7" s="70" t="s">
        <v>102</v>
      </c>
      <c r="EA7" s="70" t="s">
        <v>102</v>
      </c>
      <c r="EB7" s="70" t="s">
        <v>102</v>
      </c>
      <c r="EC7" s="70">
        <v>0.1</v>
      </c>
      <c r="ED7" s="70">
        <v>6.e-002</v>
      </c>
      <c r="EE7" s="70" t="s">
        <v>102</v>
      </c>
      <c r="EF7" s="70" t="s">
        <v>102</v>
      </c>
      <c r="EG7" s="70" t="s">
        <v>102</v>
      </c>
      <c r="EH7" s="70" t="s">
        <v>102</v>
      </c>
      <c r="EI7" s="70">
        <v>0.43</v>
      </c>
      <c r="EJ7" s="70" t="s">
        <v>102</v>
      </c>
      <c r="EK7" s="70" t="s">
        <v>102</v>
      </c>
      <c r="EL7" s="70" t="s">
        <v>102</v>
      </c>
      <c r="EM7" s="70" t="s">
        <v>102</v>
      </c>
      <c r="EN7" s="70">
        <v>0.27</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黒見 恵美</cp:lastModifiedBy>
  <dcterms:created xsi:type="dcterms:W3CDTF">2025-12-23T06:13:26Z</dcterms:created>
  <dcterms:modified xsi:type="dcterms:W3CDTF">2026-01-27T04:09:34Z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2026-01-27T04:09:34Z</vt:filetime>
  </property>
</Properties>
</file>