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Y:\60 地域整備課\20 上下水道室\04共通\70.「経営比較分析表」について\R6決算\"/>
    </mc:Choice>
  </mc:AlternateContent>
  <xr:revisionPtr revIDLastSave="0" documentId="13_ncr:1_{73CD4F67-5CAB-4575-A63C-C7F6CEE57475}" xr6:coauthVersionLast="47" xr6:coauthVersionMax="47" xr10:uidLastSave="{00000000-0000-0000-0000-000000000000}"/>
  <workbookProtection workbookAlgorithmName="SHA-512" workbookHashValue="4rq7wJdFzdAEuzHM+ooCWJ35lzp7WZlcasG8F/5yAgfNOUSvIEQjbn8CRbkUFtqyVFKFKGlXTqFDTFaSUOR3aw==" workbookSaltValue="yj1k+l6+MpnQLGDaM8yvcA=="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I85" i="4"/>
  <c r="F85" i="4"/>
  <c r="E85" i="4"/>
  <c r="AT10" i="4"/>
  <c r="AL10" i="4"/>
  <c r="I10" i="4"/>
  <c r="AL8"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<sst xmlns="http://schemas.openxmlformats.org/spreadsheetml/2006/main" count="231" uniqueCount="117">
  <si>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</si>
  <si>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</si>
  <si>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</si>
  <si>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</si>
  <si>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</si>
  <si>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</si>
  <si>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</si>
  <si>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</si>
  <si>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</si>
  <si>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</si>
  <si>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</si>
  <si>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</si>
  <si>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</si>
  <si>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</si>
  <si>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</si>
  <si>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</si>
  <si>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</si>
  <si>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</si>
  <si>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</si>
  <si>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</si>
  <si>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</si>
  <si>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</si>
  <si>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</si>
  <si>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</si>
  <si>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</si>
  <si>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</si>
  <si>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</si>
  <si>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</si>
  <si>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</si>
  <si>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</si>
  <si>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</si>
  <si>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</si>
  <si>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</si>
  <si>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</si>
  <si>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</si>
  <si>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</si>
  <si>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</si>
  <si>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</si>
  <si>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</si>
  <si>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</si>
  <si>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</si>
  <si>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</si>
  <si>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</si>
  <si>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</si>
  <si>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</si>
  <si>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</si>
  <si>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</si>
  <si>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</si>
  <si>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</si>
  <si>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</si>
  <si>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</si>
  <si>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</si>
  <si>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</si>
  <si>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</si>
  <si>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</si>
  <si>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</si>
  <si>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</si>
  <si>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</si>
  <si>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</si>
  <si>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</si>
  <si>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</si>
  <si>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</si>
  <si>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</si>
  <si>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</si>
  <si>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</si>
  <si>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</si>
  <si>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</si>
  <si>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</si>
  <si>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</si>
  <si>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</si>
  <si>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</si>
  <si>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</si>
  <si>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</si>
  <si>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</si>
  <si>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</si>
  <si>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</si>
  <si>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</si>
  <si>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</si>
  <si>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</si>
  <si>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</si>
  <si>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</si>
  <si>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</si>
  <si>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</si>
  <si>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</si>
  <si>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</si>
  <si>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</si>
  <si>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</si>
  <si>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</si>
  <si>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</si>
  <si>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</si>
  <si>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</si>
  <si>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</si>
  <si>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</si>
  <si>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</si>
  <si>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</si>
  <si>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</si>
  <si>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鳥取県　伯耆町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</si>
  <si>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</si>
  <si>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</si>
  <si>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</si>
  <si>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</si>
  <si>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</si>
  <si>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</si>
  <si>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</si>
  <si>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</si>
  <si>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</si>
  <si>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</si>
  <si>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</si>
  <si>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</si>
  <si>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</si>
  <si>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</si>
  <si>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</si>
  <si>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</si>
  <si>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</si>
  <si>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①有形固定資産減価償却率
　全国平均・類似団体平均を大きく下回っており、老朽化の度合いは比較的少ない。
②管渠老朽化率、③管渠改善率
　管渠については、現在まで不具合もなく、法定耐用年数に達するまで期間がある状態である。</t>
    <rPh sb="1" eb="3">
      <t>ユウケイ</t>
    </rPh>
    <rPh sb="3" eb="5">
      <t>コテイ</t>
    </rPh>
    <rPh sb="5" eb="7">
      <t>シサン</t>
    </rPh>
    <rPh sb="7" eb="9">
      <t>ゲンカ</t>
    </rPh>
    <rPh sb="9" eb="11">
      <t>ショウキャク</t>
    </rPh>
    <rPh sb="11" eb="12">
      <t>リツ</t>
    </rPh>
    <rPh sb="14" eb="16">
      <t>ゼンコク</t>
    </rPh>
    <rPh sb="16" eb="18">
      <t>ヘイキン</t>
    </rPh>
    <rPh sb="19" eb="21">
      <t>ルイジ</t>
    </rPh>
    <rPh sb="21" eb="23">
      <t>ダンタイ</t>
    </rPh>
    <rPh sb="23" eb="25">
      <t>ヘイキン</t>
    </rPh>
    <rPh sb="26" eb="27">
      <t>オオ</t>
    </rPh>
    <rPh sb="29" eb="31">
      <t>シタマワ</t>
    </rPh>
    <rPh sb="36" eb="39">
      <t>ロウキュウカ</t>
    </rPh>
    <rPh sb="40" eb="42">
      <t>ドア</t>
    </rPh>
    <rPh sb="44" eb="47">
      <t>ヒカクテキ</t>
    </rPh>
    <rPh sb="47" eb="48">
      <t>スク</t>
    </rPh>
    <rPh sb="53" eb="55">
      <t>カンキョ</t>
    </rPh>
    <rPh sb="55" eb="58">
      <t>ロウキュウカ</t>
    </rPh>
    <rPh sb="58" eb="59">
      <t>リツ</t>
    </rPh>
    <rPh sb="61" eb="63">
      <t>カンキョ</t>
    </rPh>
    <rPh sb="63" eb="65">
      <t>カイゼン</t>
    </rPh>
    <rPh sb="65" eb="66">
      <t>リツ</t>
    </rPh>
    <rPh sb="104" eb="106">
      <t>ジョウタイ</t>
    </rPh>
    <phoneticPr fontId="4"/>
  </si>
  <si>
    <t>　法適用事業５年目の決算数値となっている。
　引き続き健全な事業経営に取り組む。</t>
    <rPh sb="1" eb="2">
      <t>ホウ</t>
    </rPh>
    <rPh sb="2" eb="4">
      <t>テキヨウ</t>
    </rPh>
    <rPh sb="4" eb="6">
      <t>ジギョウ</t>
    </rPh>
    <rPh sb="7" eb="9">
      <t>ネンメ</t>
    </rPh>
    <rPh sb="10" eb="12">
      <t>ケッサン</t>
    </rPh>
    <rPh sb="12" eb="14">
      <t>スウチ</t>
    </rPh>
    <rPh sb="23" eb="24">
      <t>ヒ</t>
    </rPh>
    <rPh sb="25" eb="26">
      <t>ツヅ</t>
    </rPh>
    <rPh sb="27" eb="29">
      <t>ケンゼン</t>
    </rPh>
    <rPh sb="30" eb="32">
      <t>ジギョウ</t>
    </rPh>
    <rPh sb="32" eb="34">
      <t>ケイエイ</t>
    </rPh>
    <rPh sb="35" eb="36">
      <t>ト</t>
    </rPh>
    <rPh sb="37" eb="38">
      <t>ク</t>
    </rPh>
    <phoneticPr fontId="4"/>
  </si>
  <si>
    <t>①経常収支比率
　100％を上回っており、単年度の収支は健全性を保っている。
③流動比率
　流動負債の大半を占める企業債償還を、主に一般会計からの繰入金等により賄っており、支払能力に問題が生じる見込みはない。
④企業債残高対事業規模比率
　類似団体平均を下回っているが、企業債償還に係る一般会計の負担によるものである。
⑤経費回収率
　類似団体平均を上回っているものの、100％を下回っており、適正な使用料収入の確保を図るとともに汚水処理費の削減が必要である。
⑥汚水処理原価
　類似団体よりも安値となっているが、引き続き投資の効率化や維持管理費の削減などを図っていく必要がある。
⑦施設利用率
　計画時からの人口減により、全国平均・類似団体平均と同様、施設の稼働に余裕がある状態である。
⑧水洗化率
　全国平均・類似団体平均を若干上回っている。今後も水洗化率向上に向けた啓発を行いたい。</t>
    <rPh sb="40" eb="42">
      <t>リュウドウ</t>
    </rPh>
    <rPh sb="42" eb="44">
      <t>ヒリツ</t>
    </rPh>
    <rPh sb="51" eb="53">
      <t>タイハン</t>
    </rPh>
    <rPh sb="54" eb="55">
      <t>シ</t>
    </rPh>
    <rPh sb="64" eb="65">
      <t>オモ</t>
    </rPh>
    <rPh sb="80" eb="81">
      <t>マカナ</t>
    </rPh>
    <rPh sb="86" eb="88">
      <t>シハラ</t>
    </rPh>
    <rPh sb="88" eb="90">
      <t>ノウリョク</t>
    </rPh>
    <rPh sb="91" eb="93">
      <t>モンダイ</t>
    </rPh>
    <rPh sb="94" eb="95">
      <t>ショウ</t>
    </rPh>
    <rPh sb="97" eb="99">
      <t>ミコ</t>
    </rPh>
    <rPh sb="106" eb="108">
      <t>キギョウ</t>
    </rPh>
    <rPh sb="108" eb="109">
      <t>サイ</t>
    </rPh>
    <rPh sb="109" eb="111">
      <t>ザンダカ</t>
    </rPh>
    <rPh sb="111" eb="112">
      <t>タイ</t>
    </rPh>
    <rPh sb="112" eb="114">
      <t>ジギョウ</t>
    </rPh>
    <rPh sb="114" eb="116">
      <t>キボ</t>
    </rPh>
    <rPh sb="116" eb="118">
      <t>ヒリツ</t>
    </rPh>
    <rPh sb="120" eb="122">
      <t>ルイジ</t>
    </rPh>
    <rPh sb="122" eb="124">
      <t>ダンタイ</t>
    </rPh>
    <rPh sb="124" eb="126">
      <t>ヘイキン</t>
    </rPh>
    <rPh sb="127" eb="129">
      <t>シタマワ</t>
    </rPh>
    <rPh sb="135" eb="137">
      <t>キギョウ</t>
    </rPh>
    <rPh sb="137" eb="138">
      <t>サイ</t>
    </rPh>
    <rPh sb="138" eb="140">
      <t>ショウカン</t>
    </rPh>
    <rPh sb="141" eb="142">
      <t>カカ</t>
    </rPh>
    <rPh sb="143" eb="145">
      <t>イッパン</t>
    </rPh>
    <rPh sb="145" eb="147">
      <t>カイケイ</t>
    </rPh>
    <rPh sb="175" eb="177">
      <t>ウワマワ</t>
    </rPh>
    <rPh sb="232" eb="234">
      <t>オスイ</t>
    </rPh>
    <rPh sb="234" eb="236">
      <t>ショリ</t>
    </rPh>
    <rPh sb="236" eb="238">
      <t>ゲンカ</t>
    </rPh>
    <rPh sb="240" eb="244">
      <t>ルイジダンタイ</t>
    </rPh>
    <rPh sb="257" eb="258">
      <t>ヒ</t>
    </rPh>
    <rPh sb="259" eb="260">
      <t>ツヅ</t>
    </rPh>
    <rPh sb="279" eb="280">
      <t>ハカ</t>
    </rPh>
    <rPh sb="284" eb="286">
      <t>ヒツヨウ</t>
    </rPh>
    <rPh sb="292" eb="294">
      <t>シセツ</t>
    </rPh>
    <rPh sb="294" eb="296">
      <t>リヨウ</t>
    </rPh>
    <rPh sb="296" eb="297">
      <t>リツ</t>
    </rPh>
    <rPh sb="299" eb="301">
      <t>ケイカク</t>
    </rPh>
    <rPh sb="301" eb="302">
      <t>ジ</t>
    </rPh>
    <rPh sb="305" eb="308">
      <t>ジンコウゲン</t>
    </rPh>
    <rPh sb="312" eb="314">
      <t>ゼンコク</t>
    </rPh>
    <rPh sb="314" eb="316">
      <t>ヘイキン</t>
    </rPh>
    <rPh sb="317" eb="319">
      <t>ルイジ</t>
    </rPh>
    <rPh sb="319" eb="321">
      <t>ダンタイ</t>
    </rPh>
    <rPh sb="321" eb="323">
      <t>ヘイキン</t>
    </rPh>
    <rPh sb="324" eb="326">
      <t>ドウヨウ</t>
    </rPh>
    <rPh sb="327" eb="329">
      <t>シセツ</t>
    </rPh>
    <rPh sb="330" eb="332">
      <t>カドウ</t>
    </rPh>
    <rPh sb="333" eb="335">
      <t>ヨユウ</t>
    </rPh>
    <rPh sb="338" eb="340">
      <t>ジョウタイ</t>
    </rPh>
    <rPh sb="346" eb="349">
      <t>スイセンカ</t>
    </rPh>
    <rPh sb="349" eb="350">
      <t>リツ</t>
    </rPh>
    <rPh sb="352" eb="354">
      <t>ゼンコク</t>
    </rPh>
    <rPh sb="354" eb="356">
      <t>ヘイキン</t>
    </rPh>
    <rPh sb="357" eb="359">
      <t>ルイジ</t>
    </rPh>
    <rPh sb="359" eb="361">
      <t>ダンタイ</t>
    </rPh>
    <rPh sb="361" eb="363">
      <t>ヘイキン</t>
    </rPh>
    <rPh sb="364" eb="366">
      <t>ジャッカン</t>
    </rPh>
    <rPh sb="366" eb="368">
      <t>ウワマワ</t>
    </rPh>
    <rPh sb="373" eb="375">
      <t>コンゴ</t>
    </rPh>
    <rPh sb="376" eb="379">
      <t>スイセンカ</t>
    </rPh>
    <rPh sb="379" eb="380">
      <t>リツ</t>
    </rPh>
    <rPh sb="380" eb="382">
      <t>コウジョウ</t>
    </rPh>
    <rPh sb="383" eb="384">
      <t>ム</t>
    </rPh>
    <rPh sb="386" eb="388">
      <t>ケイハツ</t>
    </rPh>
    <rPh sb="389" eb="390">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</si>
</sst>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5AB-4D80-82E6-8F947B1F4E6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B5AB-4D80-82E6-8F947B1F4E6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40.43</c:v>
                </c:pt>
                <c:pt idx="1">
                  <c:v>39.6</c:v>
                </c:pt>
                <c:pt idx="2">
                  <c:v>35.770000000000003</c:v>
                </c:pt>
                <c:pt idx="3">
                  <c:v>36.97</c:v>
                </c:pt>
                <c:pt idx="4">
                  <c:v>37.270000000000003</c:v>
                </c:pt>
              </c:numCache>
            </c:numRef>
          </c:val>
          <c:extLst>
            <c:ext xmlns:c16="http://schemas.microsoft.com/office/drawing/2014/chart" uri="{C3380CC4-5D6E-409C-BE32-E72D297353CC}">
              <c16:uniqueId val="{00000000-0E7A-4C93-8906-68D88096DD3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0E7A-4C93-8906-68D88096DD3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87.09</c:v>
                </c:pt>
                <c:pt idx="1">
                  <c:v>88.49</c:v>
                </c:pt>
                <c:pt idx="2">
                  <c:v>88.22</c:v>
                </c:pt>
                <c:pt idx="3">
                  <c:v>88.15</c:v>
                </c:pt>
                <c:pt idx="4">
                  <c:v>88.55</c:v>
                </c:pt>
              </c:numCache>
            </c:numRef>
          </c:val>
          <c:extLst>
            <c:ext xmlns:c16="http://schemas.microsoft.com/office/drawing/2014/chart" uri="{C3380CC4-5D6E-409C-BE32-E72D297353CC}">
              <c16:uniqueId val="{00000000-5144-4BA8-81C6-6FC4D557FFA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5144-4BA8-81C6-6FC4D557FFA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109.43</c:v>
                </c:pt>
                <c:pt idx="1">
                  <c:v>108.18</c:v>
                </c:pt>
                <c:pt idx="2">
                  <c:v>106.62</c:v>
                </c:pt>
                <c:pt idx="3">
                  <c:v>106.09</c:v>
                </c:pt>
                <c:pt idx="4">
                  <c:v>115.42</c:v>
                </c:pt>
              </c:numCache>
            </c:numRef>
          </c:val>
          <c:extLst>
            <c:ext xmlns:c16="http://schemas.microsoft.com/office/drawing/2014/chart" uri="{C3380CC4-5D6E-409C-BE32-E72D297353CC}">
              <c16:uniqueId val="{00000000-B14A-4856-A50F-F5C3289E473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B14A-4856-A50F-F5C3289E473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5.56</c:v>
                </c:pt>
                <c:pt idx="1">
                  <c:v>9.8699999999999992</c:v>
                </c:pt>
                <c:pt idx="2">
                  <c:v>13.65</c:v>
                </c:pt>
                <c:pt idx="3">
                  <c:v>17.02</c:v>
                </c:pt>
                <c:pt idx="4">
                  <c:v>19.989999999999998</c:v>
                </c:pt>
              </c:numCache>
            </c:numRef>
          </c:val>
          <c:extLst>
            <c:ext xmlns:c16="http://schemas.microsoft.com/office/drawing/2014/chart" uri="{C3380CC4-5D6E-409C-BE32-E72D297353CC}">
              <c16:uniqueId val="{00000000-54F3-42F9-85C3-F465CFFE00C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54F3-42F9-85C3-F465CFFE00C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354-442A-8D18-FCFE8184B3A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7354-442A-8D18-FCFE8184B3A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074-4EBC-9CB2-6EA147F86A3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6074-4EBC-9CB2-6EA147F86A3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24.15</c:v>
                </c:pt>
                <c:pt idx="1">
                  <c:v>26.38</c:v>
                </c:pt>
                <c:pt idx="2">
                  <c:v>24.53</c:v>
                </c:pt>
                <c:pt idx="3">
                  <c:v>35.56</c:v>
                </c:pt>
                <c:pt idx="4">
                  <c:v>33.42</c:v>
                </c:pt>
              </c:numCache>
            </c:numRef>
          </c:val>
          <c:extLst>
            <c:ext xmlns:c16="http://schemas.microsoft.com/office/drawing/2014/chart" uri="{C3380CC4-5D6E-409C-BE32-E72D297353CC}">
              <c16:uniqueId val="{00000000-E7A1-4488-9EAF-CD956748FD4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E7A1-4488-9EAF-CD956748FD4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392.73</c:v>
                </c:pt>
                <c:pt idx="1">
                  <c:v>255.52</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E271-472F-9052-080F86BDD52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E271-472F-9052-080F86BDD52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84.05</c:v>
                </c:pt>
                <c:pt idx="1">
                  <c:v>85.02</c:v>
                </c:pt>
                <c:pt idx="2">
                  <c:v>71.97</c:v>
                </c:pt>
                <c:pt idx="3">
                  <c:v>75.86</c:v>
                </c:pt>
                <c:pt idx="4">
                  <c:v>88.1</c:v>
                </c:pt>
              </c:numCache>
            </c:numRef>
          </c:val>
          <c:extLst>
            <c:ext xmlns:c16="http://schemas.microsoft.com/office/drawing/2014/chart" uri="{C3380CC4-5D6E-409C-BE32-E72D297353CC}">
              <c16:uniqueId val="{00000000-FAD6-4E68-AF6D-FCC6EF7BBD5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FAD6-4E68-AF6D-FCC6EF7BBD5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162.85</c:v>
                </c:pt>
                <c:pt idx="1">
                  <c:v>163.63</c:v>
                </c:pt>
                <c:pt idx="2">
                  <c:v>210.36</c:v>
                </c:pt>
                <c:pt idx="3">
                  <c:v>245.83</c:v>
                </c:pt>
                <c:pt idx="4">
                  <c:v>212.01</c:v>
                </c:pt>
              </c:numCache>
            </c:numRef>
          </c:val>
          <c:extLst>
            <c:ext xmlns:c16="http://schemas.microsoft.com/office/drawing/2014/chart" uri="{C3380CC4-5D6E-409C-BE32-E72D297353CC}">
              <c16:uniqueId val="{00000000-774A-4C59-9A65-C0F6DA86CB1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774A-4C59-9A65-C0F6DA86CB1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6" zoomScale="90" zoomScaleNormal="9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鳥取県　伯耆町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特定環境保全公共下水道</v>
      </c>
      <c r="Q8" s="34"/>
      <c r="R8" s="34"/>
      <c r="S8" s="34"/>
      <c r="T8" s="34"/>
      <c r="U8" s="34"/>
      <c r="V8" s="34"/>
      <c r="W8" s="34" t="str">
        <f>データ!L6</f>
        <v>D2</v>
      </c>
      <c r="X8" s="34"/>
      <c r="Y8" s="34"/>
      <c r="Z8" s="34"/>
      <c r="AA8" s="34"/>
      <c r="AB8" s="34"/>
      <c r="AC8" s="34"/>
      <c r="AD8" s="35" t="str">
        <f>データ!$M$6</f>
        <v>非設置</v>
      </c>
      <c r="AE8" s="35"/>
      <c r="AF8" s="35"/>
      <c r="AG8" s="35"/>
      <c r="AH8" s="35"/>
      <c r="AI8" s="35"/>
      <c r="AJ8" s="35"/>
      <c r="AK8" s="3"/>
      <c r="AL8" s="36">
        <f>データ!S6</f>
        <v>10145</v>
      </c>
      <c r="AM8" s="36"/>
      <c r="AN8" s="36"/>
      <c r="AO8" s="36"/>
      <c r="AP8" s="36"/>
      <c r="AQ8" s="36"/>
      <c r="AR8" s="36"/>
      <c r="AS8" s="36"/>
      <c r="AT8" s="37">
        <f>データ!T6</f>
        <v>139.44</v>
      </c>
      <c r="AU8" s="37"/>
      <c r="AV8" s="37"/>
      <c r="AW8" s="37"/>
      <c r="AX8" s="37"/>
      <c r="AY8" s="37"/>
      <c r="AZ8" s="37"/>
      <c r="BA8" s="37"/>
      <c r="BB8" s="37">
        <f>データ!U6</f>
        <v>72.760000000000005</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81.069999999999993</v>
      </c>
      <c r="J10" s="37"/>
      <c r="K10" s="37"/>
      <c r="L10" s="37"/>
      <c r="M10" s="37"/>
      <c r="N10" s="37"/>
      <c r="O10" s="37"/>
      <c r="P10" s="37">
        <f>データ!P6</f>
        <v>41.2</v>
      </c>
      <c r="Q10" s="37"/>
      <c r="R10" s="37"/>
      <c r="S10" s="37"/>
      <c r="T10" s="37"/>
      <c r="U10" s="37"/>
      <c r="V10" s="37"/>
      <c r="W10" s="37">
        <f>データ!Q6</f>
        <v>100</v>
      </c>
      <c r="X10" s="37"/>
      <c r="Y10" s="37"/>
      <c r="Z10" s="37"/>
      <c r="AA10" s="37"/>
      <c r="AB10" s="37"/>
      <c r="AC10" s="37"/>
      <c r="AD10" s="36">
        <f>データ!R6</f>
        <v>3960</v>
      </c>
      <c r="AE10" s="36"/>
      <c r="AF10" s="36"/>
      <c r="AG10" s="36"/>
      <c r="AH10" s="36"/>
      <c r="AI10" s="36"/>
      <c r="AJ10" s="36"/>
      <c r="AK10" s="2"/>
      <c r="AL10" s="36">
        <f>データ!V6</f>
        <v>4157</v>
      </c>
      <c r="AM10" s="36"/>
      <c r="AN10" s="36"/>
      <c r="AO10" s="36"/>
      <c r="AP10" s="36"/>
      <c r="AQ10" s="36"/>
      <c r="AR10" s="36"/>
      <c r="AS10" s="36"/>
      <c r="AT10" s="37">
        <f>データ!W6</f>
        <v>1.42</v>
      </c>
      <c r="AU10" s="37"/>
      <c r="AV10" s="37"/>
      <c r="AW10" s="37"/>
      <c r="AX10" s="37"/>
      <c r="AY10" s="37"/>
      <c r="AZ10" s="37"/>
      <c r="BA10" s="37"/>
      <c r="BB10" s="37">
        <f>データ!X6</f>
        <v>2927.46</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116</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ESNwYG+pFxtZiX4qodj5V3CtSv4x2i3aQA7f8i8F2Q1TODQdVDiLRSHHRg1c17i2ELfKh6ZbOaIUjAkLQgBxhQ==" saltValue="A1qo9iDuA7maweEjMx3+6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313904</v>
      </c>
      <c r="D6" s="19">
        <f t="shared" si="3"/>
        <v>46</v>
      </c>
      <c r="E6" s="19">
        <f t="shared" si="3"/>
        <v>17</v>
      </c>
      <c r="F6" s="19">
        <f t="shared" si="3"/>
        <v>4</v>
      </c>
      <c r="G6" s="19">
        <f t="shared" si="3"/>
        <v>0</v>
      </c>
      <c r="H6" s="19" t="str">
        <f t="shared" si="3"/>
        <v>鳥取県　伯耆町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81.069999999999993</v>
      </c>
      <c r="P6" s="20">
        <f t="shared" si="3"/>
        <v>41.2</v>
      </c>
      <c r="Q6" s="20">
        <f t="shared" si="3"/>
        <v>100</v>
      </c>
      <c r="R6" s="20">
        <f t="shared" si="3"/>
        <v>3960</v>
      </c>
      <c r="S6" s="20">
        <f t="shared" si="3"/>
        <v>10145</v>
      </c>
      <c r="T6" s="20">
        <f t="shared" si="3"/>
        <v>139.44</v>
      </c>
      <c r="U6" s="20">
        <f t="shared" si="3"/>
        <v>72.760000000000005</v>
      </c>
      <c r="V6" s="20">
        <f t="shared" si="3"/>
        <v>4157</v>
      </c>
      <c r="W6" s="20">
        <f t="shared" si="3"/>
        <v>1.42</v>
      </c>
      <c r="X6" s="20">
        <f t="shared" si="3"/>
        <v>2927.46</v>
      </c>
      <c r="Y6" s="21">
        <f>IF(Y7="",NA(),Y7)</f>
        <v>109.43</v>
      </c>
      <c r="Z6" s="21">
        <f t="shared" ref="Z6:AH6" si="4">IF(Z7="",NA(),Z7)</f>
        <v>108.18</v>
      </c>
      <c r="AA6" s="21">
        <f t="shared" si="4"/>
        <v>106.62</v>
      </c>
      <c r="AB6" s="21">
        <f t="shared" si="4"/>
        <v>106.09</v>
      </c>
      <c r="AC6" s="21">
        <f t="shared" si="4"/>
        <v>115.42</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24.15</v>
      </c>
      <c r="AV6" s="21">
        <f t="shared" ref="AV6:BD6" si="6">IF(AV7="",NA(),AV7)</f>
        <v>26.38</v>
      </c>
      <c r="AW6" s="21">
        <f t="shared" si="6"/>
        <v>24.53</v>
      </c>
      <c r="AX6" s="21">
        <f t="shared" si="6"/>
        <v>35.56</v>
      </c>
      <c r="AY6" s="21">
        <f t="shared" si="6"/>
        <v>33.42</v>
      </c>
      <c r="AZ6" s="21">
        <f t="shared" si="6"/>
        <v>44.24</v>
      </c>
      <c r="BA6" s="21">
        <f t="shared" si="6"/>
        <v>43.07</v>
      </c>
      <c r="BB6" s="21">
        <f t="shared" si="6"/>
        <v>45.42</v>
      </c>
      <c r="BC6" s="21">
        <f t="shared" si="6"/>
        <v>50.63</v>
      </c>
      <c r="BD6" s="21">
        <f t="shared" si="6"/>
        <v>53.28</v>
      </c>
      <c r="BE6" s="20" t="str">
        <f>IF(BE7="","",IF(BE7="-","【-】","【"&amp;SUBSTITUTE(TEXT(BE7,"#,##0.00"),"-","△")&amp;"】"))</f>
        <v>【50.90】</v>
      </c>
      <c r="BF6" s="21">
        <f>IF(BF7="",NA(),BF7)</f>
        <v>392.73</v>
      </c>
      <c r="BG6" s="21">
        <f t="shared" ref="BG6:BO6" si="7">IF(BG7="",NA(),BG7)</f>
        <v>255.52</v>
      </c>
      <c r="BH6" s="20">
        <f t="shared" si="7"/>
        <v>0</v>
      </c>
      <c r="BI6" s="20">
        <f t="shared" si="7"/>
        <v>0</v>
      </c>
      <c r="BJ6" s="20">
        <f t="shared" si="7"/>
        <v>0</v>
      </c>
      <c r="BK6" s="21">
        <f t="shared" si="7"/>
        <v>1258.43</v>
      </c>
      <c r="BL6" s="21">
        <f t="shared" si="7"/>
        <v>1163.75</v>
      </c>
      <c r="BM6" s="21">
        <f t="shared" si="7"/>
        <v>1195.47</v>
      </c>
      <c r="BN6" s="21">
        <f t="shared" si="7"/>
        <v>1168.69</v>
      </c>
      <c r="BO6" s="21">
        <f t="shared" si="7"/>
        <v>1142.44</v>
      </c>
      <c r="BP6" s="20" t="str">
        <f>IF(BP7="","",IF(BP7="-","【-】","【"&amp;SUBSTITUTE(TEXT(BP7,"#,##0.00"),"-","△")&amp;"】"))</f>
        <v>【1,099.15】</v>
      </c>
      <c r="BQ6" s="21">
        <f>IF(BQ7="",NA(),BQ7)</f>
        <v>84.05</v>
      </c>
      <c r="BR6" s="21">
        <f t="shared" ref="BR6:BZ6" si="8">IF(BR7="",NA(),BR7)</f>
        <v>85.02</v>
      </c>
      <c r="BS6" s="21">
        <f t="shared" si="8"/>
        <v>71.97</v>
      </c>
      <c r="BT6" s="21">
        <f t="shared" si="8"/>
        <v>75.86</v>
      </c>
      <c r="BU6" s="21">
        <f t="shared" si="8"/>
        <v>88.1</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162.85</v>
      </c>
      <c r="CC6" s="21">
        <f t="shared" ref="CC6:CK6" si="9">IF(CC7="",NA(),CC7)</f>
        <v>163.63</v>
      </c>
      <c r="CD6" s="21">
        <f t="shared" si="9"/>
        <v>210.36</v>
      </c>
      <c r="CE6" s="21">
        <f t="shared" si="9"/>
        <v>245.83</v>
      </c>
      <c r="CF6" s="21">
        <f t="shared" si="9"/>
        <v>212.01</v>
      </c>
      <c r="CG6" s="21">
        <f t="shared" si="9"/>
        <v>224.88</v>
      </c>
      <c r="CH6" s="21">
        <f t="shared" si="9"/>
        <v>228.64</v>
      </c>
      <c r="CI6" s="21">
        <f t="shared" si="9"/>
        <v>239.46</v>
      </c>
      <c r="CJ6" s="21">
        <f t="shared" si="9"/>
        <v>233.15</v>
      </c>
      <c r="CK6" s="21">
        <f t="shared" si="9"/>
        <v>252.17</v>
      </c>
      <c r="CL6" s="20" t="str">
        <f>IF(CL7="","",IF(CL7="-","【-】","【"&amp;SUBSTITUTE(TEXT(CL7,"#,##0.00"),"-","△")&amp;"】"))</f>
        <v>【225.78】</v>
      </c>
      <c r="CM6" s="21">
        <f>IF(CM7="",NA(),CM7)</f>
        <v>40.43</v>
      </c>
      <c r="CN6" s="21">
        <f t="shared" ref="CN6:CV6" si="10">IF(CN7="",NA(),CN7)</f>
        <v>39.6</v>
      </c>
      <c r="CO6" s="21">
        <f t="shared" si="10"/>
        <v>35.770000000000003</v>
      </c>
      <c r="CP6" s="21">
        <f t="shared" si="10"/>
        <v>36.97</v>
      </c>
      <c r="CQ6" s="21">
        <f t="shared" si="10"/>
        <v>37.270000000000003</v>
      </c>
      <c r="CR6" s="21">
        <f t="shared" si="10"/>
        <v>42.4</v>
      </c>
      <c r="CS6" s="21">
        <f t="shared" si="10"/>
        <v>42.28</v>
      </c>
      <c r="CT6" s="21">
        <f t="shared" si="10"/>
        <v>41.06</v>
      </c>
      <c r="CU6" s="21">
        <f t="shared" si="10"/>
        <v>42.09</v>
      </c>
      <c r="CV6" s="21">
        <f t="shared" si="10"/>
        <v>42.15</v>
      </c>
      <c r="CW6" s="20" t="str">
        <f>IF(CW7="","",IF(CW7="-","【-】","【"&amp;SUBSTITUTE(TEXT(CW7,"#,##0.00"),"-","△")&amp;"】"))</f>
        <v>【43.17】</v>
      </c>
      <c r="CX6" s="21">
        <f>IF(CX7="",NA(),CX7)</f>
        <v>87.09</v>
      </c>
      <c r="CY6" s="21">
        <f t="shared" ref="CY6:DG6" si="11">IF(CY7="",NA(),CY7)</f>
        <v>88.49</v>
      </c>
      <c r="CZ6" s="21">
        <f t="shared" si="11"/>
        <v>88.22</v>
      </c>
      <c r="DA6" s="21">
        <f t="shared" si="11"/>
        <v>88.15</v>
      </c>
      <c r="DB6" s="21">
        <f t="shared" si="11"/>
        <v>88.55</v>
      </c>
      <c r="DC6" s="21">
        <f t="shared" si="11"/>
        <v>84.19</v>
      </c>
      <c r="DD6" s="21">
        <f t="shared" si="11"/>
        <v>84.34</v>
      </c>
      <c r="DE6" s="21">
        <f t="shared" si="11"/>
        <v>84.34</v>
      </c>
      <c r="DF6" s="21">
        <f t="shared" si="11"/>
        <v>84.73</v>
      </c>
      <c r="DG6" s="21">
        <f t="shared" si="11"/>
        <v>84.21</v>
      </c>
      <c r="DH6" s="20" t="str">
        <f>IF(DH7="","",IF(DH7="-","【-】","【"&amp;SUBSTITUTE(TEXT(DH7,"#,##0.00"),"-","△")&amp;"】"))</f>
        <v>【86.31】</v>
      </c>
      <c r="DI6" s="21">
        <f>IF(DI7="",NA(),DI7)</f>
        <v>5.56</v>
      </c>
      <c r="DJ6" s="21">
        <f t="shared" ref="DJ6:DR6" si="12">IF(DJ7="",NA(),DJ7)</f>
        <v>9.8699999999999992</v>
      </c>
      <c r="DK6" s="21">
        <f t="shared" si="12"/>
        <v>13.65</v>
      </c>
      <c r="DL6" s="21">
        <f t="shared" si="12"/>
        <v>17.02</v>
      </c>
      <c r="DM6" s="21">
        <f t="shared" si="12"/>
        <v>19.989999999999998</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2">
      <c r="A7" s="14"/>
      <c r="B7" s="23">
        <v>2024</v>
      </c>
      <c r="C7" s="23">
        <v>313904</v>
      </c>
      <c r="D7" s="23">
        <v>46</v>
      </c>
      <c r="E7" s="23">
        <v>17</v>
      </c>
      <c r="F7" s="23">
        <v>4</v>
      </c>
      <c r="G7" s="23">
        <v>0</v>
      </c>
      <c r="H7" s="23" t="s">
        <v>96</v>
      </c>
      <c r="I7" s="23" t="s">
        <v>97</v>
      </c>
      <c r="J7" s="23" t="s">
        <v>98</v>
      </c>
      <c r="K7" s="23" t="s">
        <v>99</v>
      </c>
      <c r="L7" s="23" t="s">
        <v>100</v>
      </c>
      <c r="M7" s="23" t="s">
        <v>101</v>
      </c>
      <c r="N7" s="24" t="s">
        <v>102</v>
      </c>
      <c r="O7" s="24">
        <v>81.069999999999993</v>
      </c>
      <c r="P7" s="24">
        <v>41.2</v>
      </c>
      <c r="Q7" s="24">
        <v>100</v>
      </c>
      <c r="R7" s="24">
        <v>3960</v>
      </c>
      <c r="S7" s="24">
        <v>10145</v>
      </c>
      <c r="T7" s="24">
        <v>139.44</v>
      </c>
      <c r="U7" s="24">
        <v>72.760000000000005</v>
      </c>
      <c r="V7" s="24">
        <v>4157</v>
      </c>
      <c r="W7" s="24">
        <v>1.42</v>
      </c>
      <c r="X7" s="24">
        <v>2927.46</v>
      </c>
      <c r="Y7" s="24">
        <v>109.43</v>
      </c>
      <c r="Z7" s="24">
        <v>108.18</v>
      </c>
      <c r="AA7" s="24">
        <v>106.62</v>
      </c>
      <c r="AB7" s="24">
        <v>106.09</v>
      </c>
      <c r="AC7" s="24">
        <v>115.42</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24.15</v>
      </c>
      <c r="AV7" s="24">
        <v>26.38</v>
      </c>
      <c r="AW7" s="24">
        <v>24.53</v>
      </c>
      <c r="AX7" s="24">
        <v>35.56</v>
      </c>
      <c r="AY7" s="24">
        <v>33.42</v>
      </c>
      <c r="AZ7" s="24">
        <v>44.24</v>
      </c>
      <c r="BA7" s="24">
        <v>43.07</v>
      </c>
      <c r="BB7" s="24">
        <v>45.42</v>
      </c>
      <c r="BC7" s="24">
        <v>50.63</v>
      </c>
      <c r="BD7" s="24">
        <v>53.28</v>
      </c>
      <c r="BE7" s="24">
        <v>50.9</v>
      </c>
      <c r="BF7" s="24">
        <v>392.73</v>
      </c>
      <c r="BG7" s="24">
        <v>255.52</v>
      </c>
      <c r="BH7" s="24">
        <v>0</v>
      </c>
      <c r="BI7" s="24">
        <v>0</v>
      </c>
      <c r="BJ7" s="24">
        <v>0</v>
      </c>
      <c r="BK7" s="24">
        <v>1258.43</v>
      </c>
      <c r="BL7" s="24">
        <v>1163.75</v>
      </c>
      <c r="BM7" s="24">
        <v>1195.47</v>
      </c>
      <c r="BN7" s="24">
        <v>1168.69</v>
      </c>
      <c r="BO7" s="24">
        <v>1142.44</v>
      </c>
      <c r="BP7" s="24">
        <v>1099.1500000000001</v>
      </c>
      <c r="BQ7" s="24">
        <v>84.05</v>
      </c>
      <c r="BR7" s="24">
        <v>85.02</v>
      </c>
      <c r="BS7" s="24">
        <v>71.97</v>
      </c>
      <c r="BT7" s="24">
        <v>75.86</v>
      </c>
      <c r="BU7" s="24">
        <v>88.1</v>
      </c>
      <c r="BV7" s="24">
        <v>73.36</v>
      </c>
      <c r="BW7" s="24">
        <v>72.599999999999994</v>
      </c>
      <c r="BX7" s="24">
        <v>69.430000000000007</v>
      </c>
      <c r="BY7" s="24">
        <v>70.709999999999994</v>
      </c>
      <c r="BZ7" s="24">
        <v>66.63</v>
      </c>
      <c r="CA7" s="24">
        <v>72.92</v>
      </c>
      <c r="CB7" s="24">
        <v>162.85</v>
      </c>
      <c r="CC7" s="24">
        <v>163.63</v>
      </c>
      <c r="CD7" s="24">
        <v>210.36</v>
      </c>
      <c r="CE7" s="24">
        <v>245.83</v>
      </c>
      <c r="CF7" s="24">
        <v>212.01</v>
      </c>
      <c r="CG7" s="24">
        <v>224.88</v>
      </c>
      <c r="CH7" s="24">
        <v>228.64</v>
      </c>
      <c r="CI7" s="24">
        <v>239.46</v>
      </c>
      <c r="CJ7" s="24">
        <v>233.15</v>
      </c>
      <c r="CK7" s="24">
        <v>252.17</v>
      </c>
      <c r="CL7" s="24">
        <v>225.78</v>
      </c>
      <c r="CM7" s="24">
        <v>40.43</v>
      </c>
      <c r="CN7" s="24">
        <v>39.6</v>
      </c>
      <c r="CO7" s="24">
        <v>35.770000000000003</v>
      </c>
      <c r="CP7" s="24">
        <v>36.97</v>
      </c>
      <c r="CQ7" s="24">
        <v>37.270000000000003</v>
      </c>
      <c r="CR7" s="24">
        <v>42.4</v>
      </c>
      <c r="CS7" s="24">
        <v>42.28</v>
      </c>
      <c r="CT7" s="24">
        <v>41.06</v>
      </c>
      <c r="CU7" s="24">
        <v>42.09</v>
      </c>
      <c r="CV7" s="24">
        <v>42.15</v>
      </c>
      <c r="CW7" s="24">
        <v>43.17</v>
      </c>
      <c r="CX7" s="24">
        <v>87.09</v>
      </c>
      <c r="CY7" s="24">
        <v>88.49</v>
      </c>
      <c r="CZ7" s="24">
        <v>88.22</v>
      </c>
      <c r="DA7" s="24">
        <v>88.15</v>
      </c>
      <c r="DB7" s="24">
        <v>88.55</v>
      </c>
      <c r="DC7" s="24">
        <v>84.19</v>
      </c>
      <c r="DD7" s="24">
        <v>84.34</v>
      </c>
      <c r="DE7" s="24">
        <v>84.34</v>
      </c>
      <c r="DF7" s="24">
        <v>84.73</v>
      </c>
      <c r="DG7" s="24">
        <v>84.21</v>
      </c>
      <c r="DH7" s="24">
        <v>86.31</v>
      </c>
      <c r="DI7" s="24">
        <v>5.56</v>
      </c>
      <c r="DJ7" s="24">
        <v>9.8699999999999992</v>
      </c>
      <c r="DK7" s="24">
        <v>13.65</v>
      </c>
      <c r="DL7" s="24">
        <v>17.02</v>
      </c>
      <c r="DM7" s="24">
        <v>19.989999999999998</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112</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金田 学</cp:lastModifiedBy>
  <cp:lastPrinted>2026-01-22T04:07:05Z</cp:lastPrinted>
  <dcterms:created xsi:type="dcterms:W3CDTF">2025-12-23T06:13:28Z</dcterms:created>
  <dcterms:modified xsi:type="dcterms:W3CDTF">2026-01-22T05:02:02Z</dcterms:modified>
  <cp:category/>
</cp:coreProperties>
</file>