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60 地域整備課\20 上下水道室\04共通\70.「経営比較分析表」について\R6決算\"/>
    </mc:Choice>
  </mc:AlternateContent>
  <xr:revisionPtr revIDLastSave="0" documentId="13_ncr:1_{6E243F9D-8135-44AF-A62E-50D407FA8C03}" xr6:coauthVersionLast="47" xr6:coauthVersionMax="47" xr10:uidLastSave="{00000000-0000-0000-0000-000000000000}"/>
  <workbookProtection workbookAlgorithmName="SHA-512" workbookHashValue="aRqbH6Eg3KtXANWIsDSYtLAg+8nMDbDwyILeqNdpUqXCSAz7rw0VEntcaC9CQ9Wk9jYVuRbdlEfCpL9d4opoHA==" workbookSaltValue="NKvaYsydr7ZrAa/1rCs3e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<sst xmlns="http://schemas.openxmlformats.org/spreadsheetml/2006/main" count="231" uniqueCount="116">
  <si>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</si>
  <si>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</si>
  <si>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</si>
  <si>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</si>
  <si>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</si>
  <si>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</si>
  <si>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</si>
  <si>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</si>
  <si>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</si>
  <si>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</si>
  <si>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</si>
  <si>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</si>
  <si>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</si>
  <si>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</si>
  <si>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</si>
  <si>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</si>
  <si>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</si>
  <si>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</si>
  <si>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</si>
  <si>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</si>
  <si>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</si>
  <si>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</si>
  <si>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</si>
  <si>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</si>
  <si>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</si>
  <si>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</si>
  <si>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</si>
  <si>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</si>
  <si>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</si>
  <si>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</si>
  <si>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</si>
  <si>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</si>
  <si>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</si>
  <si>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</si>
  <si>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</si>
  <si>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</si>
  <si>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</si>
  <si>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</si>
  <si>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</si>
  <si>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</si>
  <si>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</si>
  <si>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</si>
  <si>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</si>
  <si>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</si>
  <si>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</si>
  <si>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</si>
  <si>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</si>
  <si>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</si>
  <si>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</si>
  <si>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</si>
  <si>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</si>
  <si>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</si>
  <si>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</si>
  <si>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</si>
  <si>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</si>
  <si>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</si>
  <si>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</si>
  <si>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</si>
  <si>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</si>
  <si>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</si>
  <si>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</si>
  <si>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</si>
  <si>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</si>
  <si>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</si>
  <si>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</si>
  <si>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</si>
  <si>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</si>
  <si>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</si>
  <si>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</si>
  <si>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</si>
  <si>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</si>
  <si>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</si>
  <si>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</si>
  <si>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</si>
  <si>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</si>
  <si>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</si>
  <si>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</si>
  <si>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</si>
  <si>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</si>
  <si>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</si>
  <si>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</si>
  <si>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</si>
  <si>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</si>
  <si>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</si>
  <si>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</si>
  <si>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</si>
  <si>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</si>
  <si>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</si>
  <si>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</si>
  <si>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</si>
  <si>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</si>
  <si>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</si>
  <si>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</si>
  <si>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</si>
  <si>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</si>
  <si>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</si>
  <si>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伯耆町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</si>
  <si>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</si>
  <si>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</si>
  <si>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</si>
  <si>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</si>
  <si>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</si>
  <si>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</si>
  <si>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</si>
  <si>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</si>
  <si>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</si>
  <si>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</si>
  <si>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</si>
  <si>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</si>
  <si>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</si>
  <si>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</si>
  <si>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</si>
  <si>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</si>
  <si>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全国平均・類似団体平均を大きく下回っており、老朽化の度合いは比較的少ない。
②管渠老朽化率、③管渠改善率
　管渠については、現在まで不具合もなく、法定耐用年数に達するまで期間がある状態である。</t>
    <rPh sb="1" eb="3">
      <t>ユウケイ</t>
    </rPh>
    <rPh sb="3" eb="5">
      <t>コテイ</t>
    </rPh>
    <rPh sb="5" eb="7">
      <t>シサン</t>
    </rPh>
    <rPh sb="7" eb="9">
      <t>ゲンカ</t>
    </rPh>
    <rPh sb="9" eb="11">
      <t>ショウキャク</t>
    </rPh>
    <rPh sb="11" eb="12">
      <t>リツ</t>
    </rPh>
    <rPh sb="14" eb="16">
      <t>ゼンコク</t>
    </rPh>
    <rPh sb="16" eb="18">
      <t>ヘイキン</t>
    </rPh>
    <rPh sb="19" eb="21">
      <t>ルイジ</t>
    </rPh>
    <rPh sb="21" eb="23">
      <t>ダンタイ</t>
    </rPh>
    <rPh sb="23" eb="25">
      <t>ヘイキン</t>
    </rPh>
    <rPh sb="26" eb="27">
      <t>オオ</t>
    </rPh>
    <rPh sb="29" eb="31">
      <t>シタマワ</t>
    </rPh>
    <rPh sb="36" eb="39">
      <t>ロウキュウカ</t>
    </rPh>
    <rPh sb="40" eb="42">
      <t>ドア</t>
    </rPh>
    <rPh sb="44" eb="47">
      <t>ヒカクテキ</t>
    </rPh>
    <rPh sb="47" eb="48">
      <t>スク</t>
    </rPh>
    <rPh sb="53" eb="55">
      <t>カンキョ</t>
    </rPh>
    <rPh sb="55" eb="58">
      <t>ロウキュウカ</t>
    </rPh>
    <rPh sb="58" eb="59">
      <t>リツ</t>
    </rPh>
    <rPh sb="61" eb="63">
      <t>カンキョ</t>
    </rPh>
    <rPh sb="63" eb="65">
      <t>カイゼン</t>
    </rPh>
    <rPh sb="65" eb="66">
      <t>リツ</t>
    </rPh>
    <rPh sb="104" eb="106">
      <t>ジョウタイ</t>
    </rPh>
    <phoneticPr fontId="4"/>
  </si>
  <si>
    <t>　法適用事業５年目の決算数値となっている。
　引き続き健全な事業経営に取り組む。</t>
    <rPh sb="1" eb="2">
      <t>ホウ</t>
    </rPh>
    <rPh sb="2" eb="4">
      <t>テキヨウ</t>
    </rPh>
    <rPh sb="4" eb="6">
      <t>ジギョウ</t>
    </rPh>
    <rPh sb="7" eb="9">
      <t>ネンメ</t>
    </rPh>
    <rPh sb="10" eb="12">
      <t>ケッサン</t>
    </rPh>
    <rPh sb="12" eb="14">
      <t>スウチ</t>
    </rPh>
    <rPh sb="23" eb="24">
      <t>ヒ</t>
    </rPh>
    <rPh sb="25" eb="26">
      <t>ツヅ</t>
    </rPh>
    <rPh sb="27" eb="29">
      <t>ケンゼン</t>
    </rPh>
    <rPh sb="30" eb="32">
      <t>ジギョウ</t>
    </rPh>
    <rPh sb="32" eb="34">
      <t>ケイエイ</t>
    </rPh>
    <rPh sb="35" eb="36">
      <t>ト</t>
    </rPh>
    <rPh sb="37" eb="38">
      <t>ク</t>
    </rPh>
    <phoneticPr fontId="4"/>
  </si>
  <si>
    <t>①経常収支比率
　100％を上回っており、単年度の収支は健全性を保っている。
③流動比率
　流動負債の大半を占める企業債償還を、主に一般会計からの繰入金等により賄っており、支払能力に問題が生じる見込みはない。
④企業債残高対事業規模比率
　類似団体平均を下回っているが、企業債償還に係る一般会計の負担によるものである。
⑤経費回収率
　類似団体平均を上回っている。今後も適正な使用料収入の確保を図るとともに汚水処理費の削減が必要である。
⑥汚水処理原価
　類似団体よりも安値となっているが、引き続き投資の効率化や維持管理費の削減などを図っていく必要がある。
⑦施設利用率
　計画時からの人口減により、全国平均・類似団体平均と同様、施設の稼働に余裕がある状態である。
⑧水洗化率
　全国平均・類似団体平均を若干上回っている。今後も水洗化率向上に向けた啓発を行いたい。</t>
    <rPh sb="40" eb="42">
      <t>リュウドウ</t>
    </rPh>
    <rPh sb="42" eb="44">
      <t>ヒリツ</t>
    </rPh>
    <rPh sb="51" eb="53">
      <t>タイハン</t>
    </rPh>
    <rPh sb="54" eb="55">
      <t>シ</t>
    </rPh>
    <rPh sb="64" eb="65">
      <t>オモ</t>
    </rPh>
    <rPh sb="80" eb="81">
      <t>マカナ</t>
    </rPh>
    <rPh sb="86" eb="88">
      <t>シハラ</t>
    </rPh>
    <rPh sb="88" eb="90">
      <t>ノウリョク</t>
    </rPh>
    <rPh sb="91" eb="93">
      <t>モンダイ</t>
    </rPh>
    <rPh sb="94" eb="95">
      <t>ショウ</t>
    </rPh>
    <rPh sb="97" eb="99">
      <t>ミコ</t>
    </rPh>
    <rPh sb="106" eb="108">
      <t>キギョウ</t>
    </rPh>
    <rPh sb="108" eb="109">
      <t>サイ</t>
    </rPh>
    <rPh sb="109" eb="111">
      <t>ザンダカ</t>
    </rPh>
    <rPh sb="111" eb="112">
      <t>タイ</t>
    </rPh>
    <rPh sb="112" eb="114">
      <t>ジギョウ</t>
    </rPh>
    <rPh sb="114" eb="116">
      <t>キボ</t>
    </rPh>
    <rPh sb="116" eb="118">
      <t>ヒリツ</t>
    </rPh>
    <rPh sb="120" eb="122">
      <t>ルイジ</t>
    </rPh>
    <rPh sb="122" eb="124">
      <t>ダンタイ</t>
    </rPh>
    <rPh sb="124" eb="126">
      <t>ヘイキン</t>
    </rPh>
    <rPh sb="127" eb="129">
      <t>シタマワ</t>
    </rPh>
    <rPh sb="135" eb="137">
      <t>キギョウ</t>
    </rPh>
    <rPh sb="137" eb="138">
      <t>サイ</t>
    </rPh>
    <rPh sb="138" eb="140">
      <t>ショウカン</t>
    </rPh>
    <rPh sb="141" eb="142">
      <t>カカ</t>
    </rPh>
    <rPh sb="143" eb="145">
      <t>イッパン</t>
    </rPh>
    <rPh sb="145" eb="147">
      <t>カイケイ</t>
    </rPh>
    <rPh sb="175" eb="177">
      <t>ウワマワ</t>
    </rPh>
    <rPh sb="182" eb="184">
      <t>コンゴ</t>
    </rPh>
    <rPh sb="220" eb="222">
      <t>オスイ</t>
    </rPh>
    <rPh sb="222" eb="224">
      <t>ショリ</t>
    </rPh>
    <rPh sb="224" eb="226">
      <t>ゲンカ</t>
    </rPh>
    <rPh sb="228" eb="232">
      <t>ルイジダンタイ</t>
    </rPh>
    <rPh sb="245" eb="246">
      <t>ヒ</t>
    </rPh>
    <rPh sb="247" eb="248">
      <t>ツヅ</t>
    </rPh>
    <rPh sb="267" eb="268">
      <t>ハカ</t>
    </rPh>
    <rPh sb="272" eb="274">
      <t>ヒツヨウ</t>
    </rPh>
    <rPh sb="280" eb="282">
      <t>シセツ</t>
    </rPh>
    <rPh sb="282" eb="284">
      <t>リヨウ</t>
    </rPh>
    <rPh sb="284" eb="285">
      <t>リツ</t>
    </rPh>
    <rPh sb="287" eb="289">
      <t>ケイカク</t>
    </rPh>
    <rPh sb="289" eb="290">
      <t>ジ</t>
    </rPh>
    <rPh sb="293" eb="296">
      <t>ジンコウゲン</t>
    </rPh>
    <rPh sb="300" eb="302">
      <t>ゼンコク</t>
    </rPh>
    <rPh sb="302" eb="304">
      <t>ヘイキン</t>
    </rPh>
    <rPh sb="305" eb="307">
      <t>ルイジ</t>
    </rPh>
    <rPh sb="307" eb="309">
      <t>ダンタイ</t>
    </rPh>
    <rPh sb="309" eb="311">
      <t>ヘイキン</t>
    </rPh>
    <rPh sb="312" eb="314">
      <t>ドウヨウ</t>
    </rPh>
    <rPh sb="315" eb="317">
      <t>シセツ</t>
    </rPh>
    <rPh sb="318" eb="320">
      <t>カドウ</t>
    </rPh>
    <rPh sb="321" eb="323">
      <t>ヨユウ</t>
    </rPh>
    <rPh sb="326" eb="328">
      <t>ジョウタイ</t>
    </rPh>
    <rPh sb="334" eb="337">
      <t>スイセンカ</t>
    </rPh>
    <rPh sb="337" eb="338">
      <t>リツ</t>
    </rPh>
    <rPh sb="340" eb="342">
      <t>ゼンコク</t>
    </rPh>
    <rPh sb="342" eb="344">
      <t>ヘイキン</t>
    </rPh>
    <rPh sb="345" eb="347">
      <t>ルイジ</t>
    </rPh>
    <rPh sb="347" eb="349">
      <t>ダンタイ</t>
    </rPh>
    <rPh sb="349" eb="351">
      <t>ヘイキン</t>
    </rPh>
    <rPh sb="352" eb="354">
      <t>ジャッカン</t>
    </rPh>
    <rPh sb="354" eb="356">
      <t>ウワマワ</t>
    </rPh>
    <rPh sb="361" eb="363">
      <t>コンゴ</t>
    </rPh>
    <rPh sb="364" eb="367">
      <t>スイセンカ</t>
    </rPh>
    <rPh sb="367" eb="368">
      <t>リツ</t>
    </rPh>
    <rPh sb="368" eb="370">
      <t>コウジョウ</t>
    </rPh>
    <rPh sb="371" eb="372">
      <t>ム</t>
    </rPh>
    <rPh sb="374" eb="376">
      <t>ケイハツ</t>
    </rPh>
    <rPh sb="377" eb="37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</si>
</sst>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3.08</c:v>
                </c:pt>
                <c:pt idx="1">
                  <c:v>0.24</c:v>
                </c:pt>
                <c:pt idx="2">
                  <c:v>0.51</c:v>
                </c:pt>
                <c:pt idx="3" formatCode="#,##0.00;&quot;△&quot;#,##0.00">
                  <c:v>0</c:v>
                </c:pt>
                <c:pt idx="4" formatCode="#,##0.00;&quot;△&quot;#,##0.00">
                  <c:v>0</c:v>
                </c:pt>
              </c:numCache>
            </c:numRef>
          </c:val>
          <c:extLst>
            <c:ext xmlns:c16="http://schemas.microsoft.com/office/drawing/2014/chart" uri="{C3380CC4-5D6E-409C-BE32-E72D297353CC}">
              <c16:uniqueId val="{00000000-9BEC-4DDD-90DB-13402A7428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9BEC-4DDD-90DB-13402A7428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52.58</c:v>
                </c:pt>
                <c:pt idx="1">
                  <c:v>50.74</c:v>
                </c:pt>
                <c:pt idx="2">
                  <c:v>50.52</c:v>
                </c:pt>
                <c:pt idx="3">
                  <c:v>52.18</c:v>
                </c:pt>
                <c:pt idx="4">
                  <c:v>50.79</c:v>
                </c:pt>
              </c:numCache>
            </c:numRef>
          </c:val>
          <c:extLst>
            <c:ext xmlns:c16="http://schemas.microsoft.com/office/drawing/2014/chart" uri="{C3380CC4-5D6E-409C-BE32-E72D297353CC}">
              <c16:uniqueId val="{00000000-CF7E-447D-A806-A0A747E216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CF7E-447D-A806-A0A747E216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89.05</c:v>
                </c:pt>
                <c:pt idx="1">
                  <c:v>90.3</c:v>
                </c:pt>
                <c:pt idx="2">
                  <c:v>89.82</c:v>
                </c:pt>
                <c:pt idx="3">
                  <c:v>90.38</c:v>
                </c:pt>
                <c:pt idx="4">
                  <c:v>90.48</c:v>
                </c:pt>
              </c:numCache>
            </c:numRef>
          </c:val>
          <c:extLst>
            <c:ext xmlns:c16="http://schemas.microsoft.com/office/drawing/2014/chart" uri="{C3380CC4-5D6E-409C-BE32-E72D297353CC}">
              <c16:uniqueId val="{00000000-EFBF-4634-9A38-66DBE2AFD74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EFBF-4634-9A38-66DBE2AFD74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99.21</c:v>
                </c:pt>
                <c:pt idx="1">
                  <c:v>100.4</c:v>
                </c:pt>
                <c:pt idx="2">
                  <c:v>99.6</c:v>
                </c:pt>
                <c:pt idx="3">
                  <c:v>109.9</c:v>
                </c:pt>
                <c:pt idx="4">
                  <c:v>112.14</c:v>
                </c:pt>
              </c:numCache>
            </c:numRef>
          </c:val>
          <c:extLst>
            <c:ext xmlns:c16="http://schemas.microsoft.com/office/drawing/2014/chart" uri="{C3380CC4-5D6E-409C-BE32-E72D297353CC}">
              <c16:uniqueId val="{00000000-34A9-4C8A-B7AE-907BBFB8BDE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34A9-4C8A-B7AE-907BBFB8BDE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c:v>
                </c:pt>
                <c:pt idx="1">
                  <c:v>8</c:v>
                </c:pt>
                <c:pt idx="2">
                  <c:v>11.27</c:v>
                </c:pt>
                <c:pt idx="3">
                  <c:v>14.61</c:v>
                </c:pt>
                <c:pt idx="4">
                  <c:v>17.84</c:v>
                </c:pt>
              </c:numCache>
            </c:numRef>
          </c:val>
          <c:extLst>
            <c:ext xmlns:c16="http://schemas.microsoft.com/office/drawing/2014/chart" uri="{C3380CC4-5D6E-409C-BE32-E72D297353CC}">
              <c16:uniqueId val="{00000000-D4E9-47C2-A295-2B954D5410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D4E9-47C2-A295-2B954D5410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D4-4DB4-A779-910030E6F9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11D4-4DB4-A779-910030E6F9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5.86</c:v>
                </c:pt>
                <c:pt idx="1">
                  <c:v>4.2</c:v>
                </c:pt>
                <c:pt idx="2">
                  <c:v>5.34</c:v>
                </c:pt>
                <c:pt idx="3" formatCode="#,##0.00;&quot;△&quot;#,##0.00">
                  <c:v>0</c:v>
                </c:pt>
                <c:pt idx="4" formatCode="#,##0.00;&quot;△&quot;#,##0.00">
                  <c:v>0</c:v>
                </c:pt>
              </c:numCache>
            </c:numRef>
          </c:val>
          <c:extLst>
            <c:ext xmlns:c16="http://schemas.microsoft.com/office/drawing/2014/chart" uri="{C3380CC4-5D6E-409C-BE32-E72D297353CC}">
              <c16:uniqueId val="{00000000-C4A7-4A2A-84F4-AC6958B42F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C4A7-4A2A-84F4-AC6958B42F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14.07</c:v>
                </c:pt>
                <c:pt idx="1">
                  <c:v>16.57</c:v>
                </c:pt>
                <c:pt idx="2">
                  <c:v>20.69</c:v>
                </c:pt>
                <c:pt idx="3">
                  <c:v>24.18</c:v>
                </c:pt>
                <c:pt idx="4">
                  <c:v>20.05</c:v>
                </c:pt>
              </c:numCache>
            </c:numRef>
          </c:val>
          <c:extLst>
            <c:ext xmlns:c16="http://schemas.microsoft.com/office/drawing/2014/chart" uri="{C3380CC4-5D6E-409C-BE32-E72D297353CC}">
              <c16:uniqueId val="{00000000-A92B-4AD4-B2B2-2F12F67EE7E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A92B-4AD4-B2B2-2F12F67EE7E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936.26</c:v>
                </c:pt>
                <c:pt idx="3" formatCode="#,##0.00;&quot;△&quot;#,##0.00;&quot;-&quot;">
                  <c:v>170.78</c:v>
                </c:pt>
                <c:pt idx="4" formatCode="#,##0.00;&quot;△&quot;#,##0.00;&quot;-&quot;">
                  <c:v>415.37</c:v>
                </c:pt>
              </c:numCache>
            </c:numRef>
          </c:val>
          <c:extLst>
            <c:ext xmlns:c16="http://schemas.microsoft.com/office/drawing/2014/chart" uri="{C3380CC4-5D6E-409C-BE32-E72D297353CC}">
              <c16:uniqueId val="{00000000-A886-442F-88F3-CBF11D63CBA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A886-442F-88F3-CBF11D63CBA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76.05</c:v>
                </c:pt>
                <c:pt idx="1">
                  <c:v>78.430000000000007</c:v>
                </c:pt>
                <c:pt idx="2">
                  <c:v>65.040000000000006</c:v>
                </c:pt>
                <c:pt idx="3">
                  <c:v>109.43</c:v>
                </c:pt>
                <c:pt idx="4">
                  <c:v>114.76</c:v>
                </c:pt>
              </c:numCache>
            </c:numRef>
          </c:val>
          <c:extLst>
            <c:ext xmlns:c16="http://schemas.microsoft.com/office/drawing/2014/chart" uri="{C3380CC4-5D6E-409C-BE32-E72D297353CC}">
              <c16:uniqueId val="{00000000-BCD2-457C-A962-A8487F204B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BCD2-457C-A962-A8487F204B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181.51</c:v>
                </c:pt>
                <c:pt idx="1">
                  <c:v>178.94</c:v>
                </c:pt>
                <c:pt idx="2">
                  <c:v>225.1</c:v>
                </c:pt>
                <c:pt idx="3">
                  <c:v>167.15</c:v>
                </c:pt>
                <c:pt idx="4">
                  <c:v>165.73</c:v>
                </c:pt>
              </c:numCache>
            </c:numRef>
          </c:val>
          <c:extLst>
            <c:ext xmlns:c16="http://schemas.microsoft.com/office/drawing/2014/chart" uri="{C3380CC4-5D6E-409C-BE32-E72D297353CC}">
              <c16:uniqueId val="{00000000-0E76-4BC8-BC02-BC273DA44D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0E76-4BC8-BC02-BC273DA44D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9" zoomScale="90" zoomScaleNormal="9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鳥取県　伯耆町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10145</v>
      </c>
      <c r="AM8" s="36"/>
      <c r="AN8" s="36"/>
      <c r="AO8" s="36"/>
      <c r="AP8" s="36"/>
      <c r="AQ8" s="36"/>
      <c r="AR8" s="36"/>
      <c r="AS8" s="36"/>
      <c r="AT8" s="37">
        <f>データ!T6</f>
        <v>139.44</v>
      </c>
      <c r="AU8" s="37"/>
      <c r="AV8" s="37"/>
      <c r="AW8" s="37"/>
      <c r="AX8" s="37"/>
      <c r="AY8" s="37"/>
      <c r="AZ8" s="37"/>
      <c r="BA8" s="37"/>
      <c r="BB8" s="37">
        <f>データ!U6</f>
        <v>72.760000000000005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73.83</v>
      </c>
      <c r="J10" s="37"/>
      <c r="K10" s="37"/>
      <c r="L10" s="37"/>
      <c r="M10" s="37"/>
      <c r="N10" s="37"/>
      <c r="O10" s="37"/>
      <c r="P10" s="37">
        <f>データ!P6</f>
        <v>45.93</v>
      </c>
      <c r="Q10" s="37"/>
      <c r="R10" s="37"/>
      <c r="S10" s="37"/>
      <c r="T10" s="37"/>
      <c r="U10" s="37"/>
      <c r="V10" s="37"/>
      <c r="W10" s="37">
        <f>データ!Q6</f>
        <v>100</v>
      </c>
      <c r="X10" s="37"/>
      <c r="Y10" s="37"/>
      <c r="Z10" s="37"/>
      <c r="AA10" s="37"/>
      <c r="AB10" s="37"/>
      <c r="AC10" s="37"/>
      <c r="AD10" s="36">
        <f>データ!R6</f>
        <v>3960</v>
      </c>
      <c r="AE10" s="36"/>
      <c r="AF10" s="36"/>
      <c r="AG10" s="36"/>
      <c r="AH10" s="36"/>
      <c r="AI10" s="36"/>
      <c r="AJ10" s="36"/>
      <c r="AK10" s="2"/>
      <c r="AL10" s="36">
        <f>データ!V6</f>
        <v>4634</v>
      </c>
      <c r="AM10" s="36"/>
      <c r="AN10" s="36"/>
      <c r="AO10" s="36"/>
      <c r="AP10" s="36"/>
      <c r="AQ10" s="36"/>
      <c r="AR10" s="36"/>
      <c r="AS10" s="36"/>
      <c r="AT10" s="37">
        <f>データ!W6</f>
        <v>7.77</v>
      </c>
      <c r="AU10" s="37"/>
      <c r="AV10" s="37"/>
      <c r="AW10" s="37"/>
      <c r="AX10" s="37"/>
      <c r="AY10" s="37"/>
      <c r="AZ10" s="37"/>
      <c r="BA10" s="37"/>
      <c r="BB10" s="37">
        <f>データ!X6</f>
        <v>596.4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7emq01ifsZm8Sd9nf9RgdeoarAjnSsHAckxR0tsK8ZDyhQzyt0ewwSmOd5FXFIxix31IxnzT+Y8GHbkskA+HqQ==" saltValue="lYp6vrjlqNYNdXPA/FEFc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313904</v>
      </c>
      <c r="D6" s="19">
        <f t="shared" si="3"/>
        <v>46</v>
      </c>
      <c r="E6" s="19">
        <f t="shared" si="3"/>
        <v>17</v>
      </c>
      <c r="F6" s="19">
        <f t="shared" si="3"/>
        <v>5</v>
      </c>
      <c r="G6" s="19">
        <f t="shared" si="3"/>
        <v>0</v>
      </c>
      <c r="H6" s="19" t="str">
        <f t="shared" si="3"/>
        <v>鳥取県　伯耆町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73.83</v>
      </c>
      <c r="P6" s="20">
        <f t="shared" si="3"/>
        <v>45.93</v>
      </c>
      <c r="Q6" s="20">
        <f t="shared" si="3"/>
        <v>100</v>
      </c>
      <c r="R6" s="20">
        <f t="shared" si="3"/>
        <v>3960</v>
      </c>
      <c r="S6" s="20">
        <f t="shared" si="3"/>
        <v>10145</v>
      </c>
      <c r="T6" s="20">
        <f t="shared" si="3"/>
        <v>139.44</v>
      </c>
      <c r="U6" s="20">
        <f t="shared" si="3"/>
        <v>72.760000000000005</v>
      </c>
      <c r="V6" s="20">
        <f t="shared" si="3"/>
        <v>4634</v>
      </c>
      <c r="W6" s="20">
        <f t="shared" si="3"/>
        <v>7.77</v>
      </c>
      <c r="X6" s="20">
        <f t="shared" si="3"/>
        <v>596.4</v>
      </c>
      <c r="Y6" s="21">
        <f>IF(Y7="",NA(),Y7)</f>
        <v>99.21</v>
      </c>
      <c r="Z6" s="21">
        <f t="shared" ref="Z6:AH6" si="4">IF(Z7="",NA(),Z7)</f>
        <v>100.4</v>
      </c>
      <c r="AA6" s="21">
        <f t="shared" si="4"/>
        <v>99.6</v>
      </c>
      <c r="AB6" s="21">
        <f t="shared" si="4"/>
        <v>109.9</v>
      </c>
      <c r="AC6" s="21">
        <f t="shared" si="4"/>
        <v>112.14</v>
      </c>
      <c r="AD6" s="21">
        <f t="shared" si="4"/>
        <v>106.37</v>
      </c>
      <c r="AE6" s="21">
        <f t="shared" si="4"/>
        <v>106.07</v>
      </c>
      <c r="AF6" s="21">
        <f t="shared" si="4"/>
        <v>105.5</v>
      </c>
      <c r="AG6" s="21">
        <f t="shared" si="4"/>
        <v>106.35</v>
      </c>
      <c r="AH6" s="21">
        <f t="shared" si="4"/>
        <v>106.62</v>
      </c>
      <c r="AI6" s="20" t="str">
        <f>IF(AI7="","",IF(AI7="-","【-】","【"&amp;SUBSTITUTE(TEXT(AI7,"#,##0.00"),"-","△")&amp;"】"))</f>
        <v>【104.30】</v>
      </c>
      <c r="AJ6" s="21">
        <f>IF(AJ7="",NA(),AJ7)</f>
        <v>5.86</v>
      </c>
      <c r="AK6" s="21">
        <f t="shared" ref="AK6:AS6" si="5">IF(AK7="",NA(),AK7)</f>
        <v>4.2</v>
      </c>
      <c r="AL6" s="21">
        <f t="shared" si="5"/>
        <v>5.34</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14.07</v>
      </c>
      <c r="AV6" s="21">
        <f t="shared" ref="AV6:BD6" si="6">IF(AV7="",NA(),AV7)</f>
        <v>16.57</v>
      </c>
      <c r="AW6" s="21">
        <f t="shared" si="6"/>
        <v>20.69</v>
      </c>
      <c r="AX6" s="21">
        <f t="shared" si="6"/>
        <v>24.18</v>
      </c>
      <c r="AY6" s="21">
        <f t="shared" si="6"/>
        <v>20.05</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1">
        <f t="shared" si="7"/>
        <v>936.26</v>
      </c>
      <c r="BI6" s="21">
        <f t="shared" si="7"/>
        <v>170.78</v>
      </c>
      <c r="BJ6" s="21">
        <f t="shared" si="7"/>
        <v>415.37</v>
      </c>
      <c r="BK6" s="21">
        <f t="shared" si="7"/>
        <v>867.83</v>
      </c>
      <c r="BL6" s="21">
        <f t="shared" si="7"/>
        <v>791.76</v>
      </c>
      <c r="BM6" s="21">
        <f t="shared" si="7"/>
        <v>900.82</v>
      </c>
      <c r="BN6" s="21">
        <f t="shared" si="7"/>
        <v>839.21</v>
      </c>
      <c r="BO6" s="21">
        <f t="shared" si="7"/>
        <v>791.46</v>
      </c>
      <c r="BP6" s="20" t="str">
        <f>IF(BP7="","",IF(BP7="-","【-】","【"&amp;SUBSTITUTE(TEXT(BP7,"#,##0.00"),"-","△")&amp;"】"))</f>
        <v>【798.10】</v>
      </c>
      <c r="BQ6" s="21">
        <f>IF(BQ7="",NA(),BQ7)</f>
        <v>76.05</v>
      </c>
      <c r="BR6" s="21">
        <f t="shared" ref="BR6:BZ6" si="8">IF(BR7="",NA(),BR7)</f>
        <v>78.430000000000007</v>
      </c>
      <c r="BS6" s="21">
        <f t="shared" si="8"/>
        <v>65.040000000000006</v>
      </c>
      <c r="BT6" s="21">
        <f t="shared" si="8"/>
        <v>109.43</v>
      </c>
      <c r="BU6" s="21">
        <f t="shared" si="8"/>
        <v>114.76</v>
      </c>
      <c r="BV6" s="21">
        <f t="shared" si="8"/>
        <v>57.08</v>
      </c>
      <c r="BW6" s="21">
        <f t="shared" si="8"/>
        <v>56.26</v>
      </c>
      <c r="BX6" s="21">
        <f t="shared" si="8"/>
        <v>52.94</v>
      </c>
      <c r="BY6" s="21">
        <f t="shared" si="8"/>
        <v>52.05</v>
      </c>
      <c r="BZ6" s="21">
        <f t="shared" si="8"/>
        <v>47.96</v>
      </c>
      <c r="CA6" s="20" t="str">
        <f>IF(CA7="","",IF(CA7="-","【-】","【"&amp;SUBSTITUTE(TEXT(CA7,"#,##0.00"),"-","△")&amp;"】"))</f>
        <v>【54.51】</v>
      </c>
      <c r="CB6" s="21">
        <f>IF(CB7="",NA(),CB7)</f>
        <v>181.51</v>
      </c>
      <c r="CC6" s="21">
        <f t="shared" ref="CC6:CK6" si="9">IF(CC7="",NA(),CC7)</f>
        <v>178.94</v>
      </c>
      <c r="CD6" s="21">
        <f t="shared" si="9"/>
        <v>225.1</v>
      </c>
      <c r="CE6" s="21">
        <f t="shared" si="9"/>
        <v>167.15</v>
      </c>
      <c r="CF6" s="21">
        <f t="shared" si="9"/>
        <v>165.73</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52.58</v>
      </c>
      <c r="CN6" s="21">
        <f t="shared" ref="CN6:CV6" si="10">IF(CN7="",NA(),CN7)</f>
        <v>50.74</v>
      </c>
      <c r="CO6" s="21">
        <f t="shared" si="10"/>
        <v>50.52</v>
      </c>
      <c r="CP6" s="21">
        <f t="shared" si="10"/>
        <v>52.18</v>
      </c>
      <c r="CQ6" s="21">
        <f t="shared" si="10"/>
        <v>50.79</v>
      </c>
      <c r="CR6" s="21">
        <f t="shared" si="10"/>
        <v>54.83</v>
      </c>
      <c r="CS6" s="21">
        <f t="shared" si="10"/>
        <v>66.53</v>
      </c>
      <c r="CT6" s="21">
        <f t="shared" si="10"/>
        <v>52.35</v>
      </c>
      <c r="CU6" s="21">
        <f t="shared" si="10"/>
        <v>46.25</v>
      </c>
      <c r="CV6" s="21">
        <f t="shared" si="10"/>
        <v>45.32</v>
      </c>
      <c r="CW6" s="20" t="str">
        <f>IF(CW7="","",IF(CW7="-","【-】","【"&amp;SUBSTITUTE(TEXT(CW7,"#,##0.00"),"-","△")&amp;"】"))</f>
        <v>【49.92】</v>
      </c>
      <c r="CX6" s="21">
        <f>IF(CX7="",NA(),CX7)</f>
        <v>89.05</v>
      </c>
      <c r="CY6" s="21">
        <f t="shared" ref="CY6:DG6" si="11">IF(CY7="",NA(),CY7)</f>
        <v>90.3</v>
      </c>
      <c r="CZ6" s="21">
        <f t="shared" si="11"/>
        <v>89.82</v>
      </c>
      <c r="DA6" s="21">
        <f t="shared" si="11"/>
        <v>90.38</v>
      </c>
      <c r="DB6" s="21">
        <f t="shared" si="11"/>
        <v>90.48</v>
      </c>
      <c r="DC6" s="21">
        <f t="shared" si="11"/>
        <v>84.7</v>
      </c>
      <c r="DD6" s="21">
        <f t="shared" si="11"/>
        <v>84.67</v>
      </c>
      <c r="DE6" s="21">
        <f t="shared" si="11"/>
        <v>84.39</v>
      </c>
      <c r="DF6" s="21">
        <f t="shared" si="11"/>
        <v>83.96</v>
      </c>
      <c r="DG6" s="21">
        <f t="shared" si="11"/>
        <v>83.54</v>
      </c>
      <c r="DH6" s="20" t="str">
        <f>IF(DH7="","",IF(DH7="-","【-】","【"&amp;SUBSTITUTE(TEXT(DH7,"#,##0.00"),"-","△")&amp;"】"))</f>
        <v>【87.80】</v>
      </c>
      <c r="DI6" s="21">
        <f>IF(DI7="",NA(),DI7)</f>
        <v>4.2</v>
      </c>
      <c r="DJ6" s="21">
        <f t="shared" ref="DJ6:DR6" si="12">IF(DJ7="",NA(),DJ7)</f>
        <v>8</v>
      </c>
      <c r="DK6" s="21">
        <f t="shared" si="12"/>
        <v>11.27</v>
      </c>
      <c r="DL6" s="21">
        <f t="shared" si="12"/>
        <v>14.61</v>
      </c>
      <c r="DM6" s="21">
        <f t="shared" si="12"/>
        <v>17.84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1">
        <f>IF(EE7="",NA(),EE7)</f>
        <v>3.08</v>
      </c>
      <c r="EF6" s="21">
        <f t="shared" ref="EF6:EN6" si="14">IF(EF7="",NA(),EF7)</f>
        <v>0.24</v>
      </c>
      <c r="EG6" s="21">
        <f t="shared" si="14"/>
        <v>0.51</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313904</v>
      </c>
      <c r="D7" s="23">
        <v>46</v>
      </c>
      <c r="E7" s="23">
        <v>17</v>
      </c>
      <c r="F7" s="23">
        <v>5</v>
      </c>
      <c r="G7" s="23">
        <v>0</v>
      </c>
      <c r="H7" s="23" t="s">
        <v>96</v>
      </c>
      <c r="I7" s="23" t="s">
        <v>97</v>
      </c>
      <c r="J7" s="23" t="s">
        <v>98</v>
      </c>
      <c r="K7" s="23" t="s">
        <v>99</v>
      </c>
      <c r="L7" s="23" t="s">
        <v>100</v>
      </c>
      <c r="M7" s="23" t="s">
        <v>101</v>
      </c>
      <c r="N7" s="24" t="s">
        <v>102</v>
      </c>
      <c r="O7" s="24">
        <v>73.83</v>
      </c>
      <c r="P7" s="24">
        <v>45.93</v>
      </c>
      <c r="Q7" s="24">
        <v>100</v>
      </c>
      <c r="R7" s="24">
        <v>3960</v>
      </c>
      <c r="S7" s="24">
        <v>10145</v>
      </c>
      <c r="T7" s="24">
        <v>139.44</v>
      </c>
      <c r="U7" s="24">
        <v>72.760000000000005</v>
      </c>
      <c r="V7" s="24">
        <v>4634</v>
      </c>
      <c r="W7" s="24">
        <v>7.77</v>
      </c>
      <c r="X7" s="24">
        <v>596.4</v>
      </c>
      <c r="Y7" s="24">
        <v>99.21</v>
      </c>
      <c r="Z7" s="24">
        <v>100.4</v>
      </c>
      <c r="AA7" s="24">
        <v>99.6</v>
      </c>
      <c r="AB7" s="24">
        <v>109.9</v>
      </c>
      <c r="AC7" s="24">
        <v>112.14</v>
      </c>
      <c r="AD7" s="24">
        <v>106.37</v>
      </c>
      <c r="AE7" s="24">
        <v>106.07</v>
      </c>
      <c r="AF7" s="24">
        <v>105.5</v>
      </c>
      <c r="AG7" s="24">
        <v>106.35</v>
      </c>
      <c r="AH7" s="24">
        <v>106.62</v>
      </c>
      <c r="AI7" s="24">
        <v>104.3</v>
      </c>
      <c r="AJ7" s="24">
        <v>5.86</v>
      </c>
      <c r="AK7" s="24">
        <v>4.2</v>
      </c>
      <c r="AL7" s="24">
        <v>5.34</v>
      </c>
      <c r="AM7" s="24">
        <v>0</v>
      </c>
      <c r="AN7" s="24">
        <v>0</v>
      </c>
      <c r="AO7" s="24">
        <v>139.02000000000001</v>
      </c>
      <c r="AP7" s="24">
        <v>132.04</v>
      </c>
      <c r="AQ7" s="24">
        <v>145.43</v>
      </c>
      <c r="AR7" s="24">
        <v>129.88999999999999</v>
      </c>
      <c r="AS7" s="24">
        <v>107.99</v>
      </c>
      <c r="AT7" s="24">
        <v>102.74</v>
      </c>
      <c r="AU7" s="24">
        <v>14.07</v>
      </c>
      <c r="AV7" s="24">
        <v>16.57</v>
      </c>
      <c r="AW7" s="24">
        <v>20.69</v>
      </c>
      <c r="AX7" s="24">
        <v>24.18</v>
      </c>
      <c r="AY7" s="24">
        <v>20.05</v>
      </c>
      <c r="AZ7" s="24">
        <v>29.13</v>
      </c>
      <c r="BA7" s="24">
        <v>35.69</v>
      </c>
      <c r="BB7" s="24">
        <v>38.4</v>
      </c>
      <c r="BC7" s="24">
        <v>44.04</v>
      </c>
      <c r="BD7" s="24">
        <v>58.25</v>
      </c>
      <c r="BE7" s="24">
        <v>47.19</v>
      </c>
      <c r="BF7" s="24">
        <v>0</v>
      </c>
      <c r="BG7" s="24">
        <v>0</v>
      </c>
      <c r="BH7" s="24">
        <v>936.26</v>
      </c>
      <c r="BI7" s="24">
        <v>170.78</v>
      </c>
      <c r="BJ7" s="24">
        <v>415.37</v>
      </c>
      <c r="BK7" s="24">
        <v>867.83</v>
      </c>
      <c r="BL7" s="24">
        <v>791.76</v>
      </c>
      <c r="BM7" s="24">
        <v>900.82</v>
      </c>
      <c r="BN7" s="24">
        <v>839.21</v>
      </c>
      <c r="BO7" s="24">
        <v>791.46</v>
      </c>
      <c r="BP7" s="24">
        <v>798.1</v>
      </c>
      <c r="BQ7" s="24">
        <v>76.05</v>
      </c>
      <c r="BR7" s="24">
        <v>78.430000000000007</v>
      </c>
      <c r="BS7" s="24">
        <v>65.040000000000006</v>
      </c>
      <c r="BT7" s="24">
        <v>109.43</v>
      </c>
      <c r="BU7" s="24">
        <v>114.76</v>
      </c>
      <c r="BV7" s="24">
        <v>57.08</v>
      </c>
      <c r="BW7" s="24">
        <v>56.26</v>
      </c>
      <c r="BX7" s="24">
        <v>52.94</v>
      </c>
      <c r="BY7" s="24">
        <v>52.05</v>
      </c>
      <c r="BZ7" s="24">
        <v>47.96</v>
      </c>
      <c r="CA7" s="24">
        <v>54.51</v>
      </c>
      <c r="CB7" s="24">
        <v>181.51</v>
      </c>
      <c r="CC7" s="24">
        <v>178.94</v>
      </c>
      <c r="CD7" s="24">
        <v>225.1</v>
      </c>
      <c r="CE7" s="24">
        <v>167.15</v>
      </c>
      <c r="CF7" s="24">
        <v>165.73</v>
      </c>
      <c r="CG7" s="24">
        <v>274.99</v>
      </c>
      <c r="CH7" s="24">
        <v>282.08999999999997</v>
      </c>
      <c r="CI7" s="24">
        <v>303.27999999999997</v>
      </c>
      <c r="CJ7" s="24">
        <v>301.86</v>
      </c>
      <c r="CK7" s="24">
        <v>325.85000000000002</v>
      </c>
      <c r="CL7" s="24">
        <v>286.33</v>
      </c>
      <c r="CM7" s="24">
        <v>52.58</v>
      </c>
      <c r="CN7" s="24">
        <v>50.74</v>
      </c>
      <c r="CO7" s="24">
        <v>50.52</v>
      </c>
      <c r="CP7" s="24">
        <v>52.18</v>
      </c>
      <c r="CQ7" s="24">
        <v>50.79</v>
      </c>
      <c r="CR7" s="24">
        <v>54.83</v>
      </c>
      <c r="CS7" s="24">
        <v>66.53</v>
      </c>
      <c r="CT7" s="24">
        <v>52.35</v>
      </c>
      <c r="CU7" s="24">
        <v>46.25</v>
      </c>
      <c r="CV7" s="24">
        <v>45.32</v>
      </c>
      <c r="CW7" s="24">
        <v>49.92</v>
      </c>
      <c r="CX7" s="24">
        <v>89.05</v>
      </c>
      <c r="CY7" s="24">
        <v>90.3</v>
      </c>
      <c r="CZ7" s="24">
        <v>89.82</v>
      </c>
      <c r="DA7" s="24">
        <v>90.38</v>
      </c>
      <c r="DB7" s="24">
        <v>90.48</v>
      </c>
      <c r="DC7" s="24">
        <v>84.7</v>
      </c>
      <c r="DD7" s="24">
        <v>84.67</v>
      </c>
      <c r="DE7" s="24">
        <v>84.39</v>
      </c>
      <c r="DF7" s="24">
        <v>83.96</v>
      </c>
      <c r="DG7" s="24">
        <v>83.54</v>
      </c>
      <c r="DH7" s="24">
        <v>87.8</v>
      </c>
      <c r="DI7" s="24">
        <v>4.2</v>
      </c>
      <c r="DJ7" s="24">
        <v>8</v>
      </c>
      <c r="DK7" s="24">
        <v>11.27</v>
      </c>
      <c r="DL7" s="24">
        <v>14.61</v>
      </c>
      <c r="DM7" s="24">
        <v>17.84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3.08</v>
      </c>
      <c r="EF7" s="24">
        <v>0.24</v>
      </c>
      <c r="EG7" s="24">
        <v>0.51</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学</cp:lastModifiedBy>
  <dcterms:created xsi:type="dcterms:W3CDTF">2025-12-23T06:22:15Z</dcterms:created>
  <dcterms:modified xsi:type="dcterms:W3CDTF">2026-01-22T05:02:14Z</dcterms:modified>
  <cp:category/>
</cp:coreProperties>
</file>