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Y:\60 地域整備課\20 上下水道室\04共通\70.「経営比較分析表」について\R6決算\"/>
    </mc:Choice>
  </mc:AlternateContent>
  <xr:revisionPtr revIDLastSave="0" documentId="13_ncr:1_{5F7A67DA-B1DF-4621-BD42-41B469AEE625}" xr6:coauthVersionLast="47" xr6:coauthVersionMax="47" xr10:uidLastSave="{00000000-0000-0000-0000-000000000000}"/>
  <workbookProtection workbookAlgorithmName="SHA-512" workbookHashValue="gjlmq5ulaggNOInCa8+/Cle4Ies1mJxOpqQqy4TeCxO4j7r6InxXj8iOwJCAd6r+OLYQ/aNiA+Fyp7b0nUsjhQ==" workbookSaltValue="cHik64ddf+1UNaUBmv8+hg=="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G85" i="4"/>
  <c r="F85" i="4"/>
  <c r="AT10" i="4"/>
  <c r="I10" i="4"/>
</calcChain>
</file>

<file path=xl/sharedStrings.xml><?xml version="1.0" encoding="utf-8"?>
<sst xmlns="http://schemas.openxmlformats.org/spreadsheetml/2006/main" count="326" uniqueCount="115">
  <si>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</si>
  <si>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</si>
  <si>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</si>
  <si>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</si>
  <si>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</si>
  <si>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</si>
  <si>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</si>
  <si>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</si>
  <si>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</si>
  <si>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</si>
  <si>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</si>
  <si>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</si>
  <si>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</si>
  <si>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</si>
  <si>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</si>
  <si>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</si>
  <si>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</si>
  <si>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</si>
  <si>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</si>
  <si>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</si>
  <si>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</si>
  <si>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</si>
  <si>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</si>
  <si>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</si>
  <si>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</si>
  <si>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</si>
  <si>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</si>
  <si>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</si>
  <si>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</si>
  <si>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</si>
  <si>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</si>
  <si>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</si>
  <si>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</si>
  <si>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</si>
  <si>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</si>
  <si>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</si>
  <si>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</si>
  <si>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</si>
  <si>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</si>
  <si>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</si>
  <si>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</si>
  <si>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</si>
  <si>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</si>
  <si>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</si>
  <si>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</si>
  <si>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</si>
  <si>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</si>
  <si>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</si>
  <si>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</si>
  <si>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</si>
  <si>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</si>
  <si>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</si>
  <si>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</si>
  <si>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</si>
  <si>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</si>
  <si>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</si>
  <si>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</si>
  <si>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</si>
  <si>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</si>
  <si>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</si>
  <si>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</si>
  <si>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</si>
  <si>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</si>
  <si>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</si>
  <si>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</si>
  <si>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</si>
  <si>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</si>
  <si>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</si>
  <si>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</si>
  <si>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</si>
  <si>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</si>
  <si>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</si>
  <si>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</si>
  <si>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</si>
  <si>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</si>
  <si>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</si>
  <si>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</si>
  <si>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</si>
  <si>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</si>
  <si>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</si>
  <si>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</si>
  <si>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</si>
  <si>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</si>
  <si>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</si>
  <si>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</si>
  <si>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</si>
  <si>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</si>
  <si>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</si>
  <si>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</si>
  <si>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</si>
  <si>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</si>
  <si>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</si>
  <si>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</si>
  <si>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</si>
  <si>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</si>
  <si>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</si>
  <si>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伯耆町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</si>
  <si>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</si>
  <si>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</si>
  <si>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</si>
  <si>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</si>
  <si>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</si>
  <si>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</si>
  <si>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</si>
  <si>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</si>
  <si>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</si>
  <si>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</si>
  <si>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</si>
  <si>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</si>
  <si>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</si>
  <si>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</si>
  <si>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</si>
  <si>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
　100％を上回っており、単年度の収支は健全性を保っている。
③流動比率
　100％を上回っており、短期支払能力に問題が生じる見込みはない。
④企業債残高対事業規模比率
　類似団体平均を上回っている。企業債償還に係る一般会計の負担によるものである。
⑤経費回収率
　類似団体平均を下回っている。適正な使用料収入の確保を図るとともに汚水処理費の削減が必要である。
⑥汚水処理原価
　類似団体よりも高値となっている。投資の効率化や維持管理費の削減などを図っていく必要がある。
⑧水洗化率
　整備区域の大半が限界集落に近づいており、独居高齢世帯が増加し、今後も新たな接続が望めない状況となっている。例年、類似団体と比べて低い数値を示している。</t>
    <rPh sb="40" eb="42">
      <t>リュウドウ</t>
    </rPh>
    <rPh sb="42" eb="44">
      <t>ヒリツ</t>
    </rPh>
    <rPh sb="51" eb="53">
      <t>ウワマワ</t>
    </rPh>
    <rPh sb="58" eb="60">
      <t>タンキ</t>
    </rPh>
    <rPh sb="60" eb="62">
      <t>シハラ</t>
    </rPh>
    <rPh sb="62" eb="64">
      <t>ノウリョク</t>
    </rPh>
    <rPh sb="65" eb="67">
      <t>モンダイ</t>
    </rPh>
    <rPh sb="68" eb="69">
      <t>ショウ</t>
    </rPh>
    <rPh sb="71" eb="73">
      <t>ミコ</t>
    </rPh>
    <rPh sb="80" eb="82">
      <t>キギョウ</t>
    </rPh>
    <rPh sb="82" eb="83">
      <t>サイ</t>
    </rPh>
    <rPh sb="83" eb="85">
      <t>ザンダカ</t>
    </rPh>
    <rPh sb="85" eb="86">
      <t>タイ</t>
    </rPh>
    <rPh sb="86" eb="88">
      <t>ジギョウ</t>
    </rPh>
    <rPh sb="88" eb="90">
      <t>キボ</t>
    </rPh>
    <rPh sb="90" eb="92">
      <t>ヒリツ</t>
    </rPh>
    <rPh sb="94" eb="96">
      <t>ルイジ</t>
    </rPh>
    <rPh sb="96" eb="98">
      <t>ダンタイ</t>
    </rPh>
    <rPh sb="98" eb="100">
      <t>ヘイキン</t>
    </rPh>
    <rPh sb="108" eb="110">
      <t>キギョウ</t>
    </rPh>
    <rPh sb="110" eb="111">
      <t>サイ</t>
    </rPh>
    <rPh sb="111" eb="113">
      <t>ショウカン</t>
    </rPh>
    <rPh sb="114" eb="115">
      <t>カカ</t>
    </rPh>
    <rPh sb="116" eb="118">
      <t>イッパン</t>
    </rPh>
    <rPh sb="118" eb="120">
      <t>カイケイ</t>
    </rPh>
    <rPh sb="190" eb="192">
      <t>オスイ</t>
    </rPh>
    <rPh sb="192" eb="194">
      <t>ショリ</t>
    </rPh>
    <rPh sb="194" eb="196">
      <t>ゲンカ</t>
    </rPh>
    <rPh sb="198" eb="202">
      <t>ルイジダンタイ</t>
    </rPh>
    <rPh sb="232" eb="233">
      <t>ハカ</t>
    </rPh>
    <rPh sb="237" eb="239">
      <t>ヒツヨウ</t>
    </rPh>
    <rPh sb="245" eb="248">
      <t>スイセンカ</t>
    </rPh>
    <rPh sb="248" eb="249">
      <t>リツ</t>
    </rPh>
    <phoneticPr fontId="4"/>
  </si>
  <si>
    <t>①有形固定資産減価償却率
　全国平均・類似団体平均を大きく下回っており、老朽化の度合いは比較的少ない。
　平成12年度事業開始から20年超経過する施設もあり、維持修繕により長寿命化を図っている。</t>
    <rPh sb="1" eb="3">
      <t>ユウケイ</t>
    </rPh>
    <rPh sb="3" eb="5">
      <t>コテイ</t>
    </rPh>
    <rPh sb="5" eb="7">
      <t>シサン</t>
    </rPh>
    <rPh sb="7" eb="9">
      <t>ゲンカ</t>
    </rPh>
    <rPh sb="9" eb="11">
      <t>ショウキャク</t>
    </rPh>
    <rPh sb="11" eb="12">
      <t>リツ</t>
    </rPh>
    <rPh sb="14" eb="16">
      <t>ゼンコク</t>
    </rPh>
    <rPh sb="16" eb="18">
      <t>ヘイキン</t>
    </rPh>
    <rPh sb="19" eb="21">
      <t>ルイジ</t>
    </rPh>
    <rPh sb="21" eb="23">
      <t>ダンタイ</t>
    </rPh>
    <rPh sb="23" eb="25">
      <t>ヘイキン</t>
    </rPh>
    <rPh sb="26" eb="27">
      <t>オオ</t>
    </rPh>
    <rPh sb="29" eb="31">
      <t>シタマワ</t>
    </rPh>
    <rPh sb="36" eb="39">
      <t>ロウキュウカ</t>
    </rPh>
    <rPh sb="40" eb="42">
      <t>ドア</t>
    </rPh>
    <rPh sb="44" eb="47">
      <t>ヒカクテキ</t>
    </rPh>
    <rPh sb="47" eb="48">
      <t>スク</t>
    </rPh>
    <phoneticPr fontId="4"/>
  </si>
  <si>
    <t>　法適用初年度の決算数値となっている。
　適正な資産管理を行い、健全な事業経営に取り組む。</t>
    <rPh sb="1" eb="2">
      <t>ホウ</t>
    </rPh>
    <rPh sb="2" eb="4">
      <t>テキヨウ</t>
    </rPh>
    <rPh sb="4" eb="7">
      <t>ショネンド</t>
    </rPh>
    <rPh sb="8" eb="10">
      <t>ケッサン</t>
    </rPh>
    <rPh sb="10" eb="12">
      <t>スウチ</t>
    </rPh>
    <rPh sb="21" eb="23">
      <t>テキセイ</t>
    </rPh>
    <rPh sb="24" eb="26">
      <t>シサン</t>
    </rPh>
    <rPh sb="26" eb="28">
      <t>カンリ</t>
    </rPh>
    <rPh sb="29" eb="30">
      <t>オコナ</t>
    </rPh>
    <rPh sb="32" eb="34">
      <t>ケンゼン</t>
    </rPh>
    <rPh sb="35" eb="37">
      <t>ジギョウ</t>
    </rPh>
    <rPh sb="37" eb="39">
      <t>ケイエイ</t>
    </rPh>
    <rPh sb="40" eb="41">
      <t>ト</t>
    </rPh>
    <rPh sb="42" eb="43">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</si>
</sst>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CF9-4DC6-8F42-396F64EEEAA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CF9-4DC6-8F42-396F64EEEAA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A18-4BCC-80E3-30B5B0A33DB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52.59</c:v>
                </c:pt>
              </c:numCache>
            </c:numRef>
          </c:val>
          <c:smooth val="0"/>
          <c:extLst>
            <c:ext xmlns:c16="http://schemas.microsoft.com/office/drawing/2014/chart" uri="{C3380CC4-5D6E-409C-BE32-E72D297353CC}">
              <c16:uniqueId val="{00000001-7A18-4BCC-80E3-30B5B0A33DB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71.819999999999993</c:v>
                </c:pt>
              </c:numCache>
            </c:numRef>
          </c:val>
          <c:extLst>
            <c:ext xmlns:c16="http://schemas.microsoft.com/office/drawing/2014/chart" uri="{C3380CC4-5D6E-409C-BE32-E72D297353CC}">
              <c16:uniqueId val="{00000000-32BD-4EB3-8076-F980A09926F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87.02</c:v>
                </c:pt>
              </c:numCache>
            </c:numRef>
          </c:val>
          <c:smooth val="0"/>
          <c:extLst>
            <c:ext xmlns:c16="http://schemas.microsoft.com/office/drawing/2014/chart" uri="{C3380CC4-5D6E-409C-BE32-E72D297353CC}">
              <c16:uniqueId val="{00000001-32BD-4EB3-8076-F980A09926F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102.94</c:v>
                </c:pt>
              </c:numCache>
            </c:numRef>
          </c:val>
          <c:extLst>
            <c:ext xmlns:c16="http://schemas.microsoft.com/office/drawing/2014/chart" uri="{C3380CC4-5D6E-409C-BE32-E72D297353CC}">
              <c16:uniqueId val="{00000000-E577-44D6-B146-517237F3406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99.24</c:v>
                </c:pt>
              </c:numCache>
            </c:numRef>
          </c:val>
          <c:smooth val="0"/>
          <c:extLst>
            <c:ext xmlns:c16="http://schemas.microsoft.com/office/drawing/2014/chart" uri="{C3380CC4-5D6E-409C-BE32-E72D297353CC}">
              <c16:uniqueId val="{00000001-E577-44D6-B146-517237F3406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9.5299999999999994</c:v>
                </c:pt>
              </c:numCache>
            </c:numRef>
          </c:val>
          <c:extLst>
            <c:ext xmlns:c16="http://schemas.microsoft.com/office/drawing/2014/chart" uri="{C3380CC4-5D6E-409C-BE32-E72D297353CC}">
              <c16:uniqueId val="{00000000-5A0F-46BC-947B-4FFE7D562B3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27.57</c:v>
                </c:pt>
              </c:numCache>
            </c:numRef>
          </c:val>
          <c:smooth val="0"/>
          <c:extLst>
            <c:ext xmlns:c16="http://schemas.microsoft.com/office/drawing/2014/chart" uri="{C3380CC4-5D6E-409C-BE32-E72D297353CC}">
              <c16:uniqueId val="{00000001-5A0F-46BC-947B-4FFE7D562B3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611-4CBA-BDE9-8283C9C5108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611-4CBA-BDE9-8283C9C5108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2AC-476E-8A59-2AAEC166D00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89.91</c:v>
                </c:pt>
              </c:numCache>
            </c:numRef>
          </c:val>
          <c:smooth val="0"/>
          <c:extLst>
            <c:ext xmlns:c16="http://schemas.microsoft.com/office/drawing/2014/chart" uri="{C3380CC4-5D6E-409C-BE32-E72D297353CC}">
              <c16:uniqueId val="{00000001-D2AC-476E-8A59-2AAEC166D00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156.72</c:v>
                </c:pt>
              </c:numCache>
            </c:numRef>
          </c:val>
          <c:extLst>
            <c:ext xmlns:c16="http://schemas.microsoft.com/office/drawing/2014/chart" uri="{C3380CC4-5D6E-409C-BE32-E72D297353CC}">
              <c16:uniqueId val="{00000000-1083-4440-A1D1-56CBDCC115C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103.61</c:v>
                </c:pt>
              </c:numCache>
            </c:numRef>
          </c:val>
          <c:smooth val="0"/>
          <c:extLst>
            <c:ext xmlns:c16="http://schemas.microsoft.com/office/drawing/2014/chart" uri="{C3380CC4-5D6E-409C-BE32-E72D297353CC}">
              <c16:uniqueId val="{00000001-1083-4440-A1D1-56CBDCC115C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654.16</c:v>
                </c:pt>
              </c:numCache>
            </c:numRef>
          </c:val>
          <c:extLst>
            <c:ext xmlns:c16="http://schemas.microsoft.com/office/drawing/2014/chart" uri="{C3380CC4-5D6E-409C-BE32-E72D297353CC}">
              <c16:uniqueId val="{00000000-E0E6-4576-ABB8-2AA3F7729B2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368.83</c:v>
                </c:pt>
              </c:numCache>
            </c:numRef>
          </c:val>
          <c:smooth val="0"/>
          <c:extLst>
            <c:ext xmlns:c16="http://schemas.microsoft.com/office/drawing/2014/chart" uri="{C3380CC4-5D6E-409C-BE32-E72D297353CC}">
              <c16:uniqueId val="{00000001-E0E6-4576-ABB8-2AA3F7729B2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35.39</c:v>
                </c:pt>
              </c:numCache>
            </c:numRef>
          </c:val>
          <c:extLst>
            <c:ext xmlns:c16="http://schemas.microsoft.com/office/drawing/2014/chart" uri="{C3380CC4-5D6E-409C-BE32-E72D297353CC}">
              <c16:uniqueId val="{00000000-67AB-42B3-ACD1-BADC0CC04D5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53.25</c:v>
                </c:pt>
              </c:numCache>
            </c:numRef>
          </c:val>
          <c:smooth val="0"/>
          <c:extLst>
            <c:ext xmlns:c16="http://schemas.microsoft.com/office/drawing/2014/chart" uri="{C3380CC4-5D6E-409C-BE32-E72D297353CC}">
              <c16:uniqueId val="{00000001-67AB-42B3-ACD1-BADC0CC04D5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508.56</c:v>
                </c:pt>
              </c:numCache>
            </c:numRef>
          </c:val>
          <c:extLst>
            <c:ext xmlns:c16="http://schemas.microsoft.com/office/drawing/2014/chart" uri="{C3380CC4-5D6E-409C-BE32-E72D297353CC}">
              <c16:uniqueId val="{00000000-F3DC-4F64-A08B-EABCCB89498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325.45</c:v>
                </c:pt>
              </c:numCache>
            </c:numRef>
          </c:val>
          <c:smooth val="0"/>
          <c:extLst>
            <c:ext xmlns:c16="http://schemas.microsoft.com/office/drawing/2014/chart" uri="{C3380CC4-5D6E-409C-BE32-E72D297353CC}">
              <c16:uniqueId val="{00000001-F3DC-4F64-A08B-EABCCB89498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鳥取県　伯耆町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非設置</v>
      </c>
      <c r="AE8" s="66"/>
      <c r="AF8" s="66"/>
      <c r="AG8" s="66"/>
      <c r="AH8" s="66"/>
      <c r="AI8" s="66"/>
      <c r="AJ8" s="66"/>
      <c r="AK8" s="3"/>
      <c r="AL8" s="54">
        <f>データ!S6</f>
        <v>10145</v>
      </c>
      <c r="AM8" s="54"/>
      <c r="AN8" s="54"/>
      <c r="AO8" s="54"/>
      <c r="AP8" s="54"/>
      <c r="AQ8" s="54"/>
      <c r="AR8" s="54"/>
      <c r="AS8" s="54"/>
      <c r="AT8" s="53">
        <f>データ!T6</f>
        <v>139.44</v>
      </c>
      <c r="AU8" s="53"/>
      <c r="AV8" s="53"/>
      <c r="AW8" s="53"/>
      <c r="AX8" s="53"/>
      <c r="AY8" s="53"/>
      <c r="AZ8" s="53"/>
      <c r="BA8" s="53"/>
      <c r="BB8" s="53">
        <f>データ!U6</f>
        <v>72.760000000000005</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58.39</v>
      </c>
      <c r="J10" s="53"/>
      <c r="K10" s="53"/>
      <c r="L10" s="53"/>
      <c r="M10" s="53"/>
      <c r="N10" s="53"/>
      <c r="O10" s="53"/>
      <c r="P10" s="53">
        <f>データ!P6</f>
        <v>6.09</v>
      </c>
      <c r="Q10" s="53"/>
      <c r="R10" s="53"/>
      <c r="S10" s="53"/>
      <c r="T10" s="53"/>
      <c r="U10" s="53"/>
      <c r="V10" s="53"/>
      <c r="W10" s="53">
        <f>データ!Q6</f>
        <v>100</v>
      </c>
      <c r="X10" s="53"/>
      <c r="Y10" s="53"/>
      <c r="Z10" s="53"/>
      <c r="AA10" s="53"/>
      <c r="AB10" s="53"/>
      <c r="AC10" s="53"/>
      <c r="AD10" s="54">
        <f>データ!R6</f>
        <v>3960</v>
      </c>
      <c r="AE10" s="54"/>
      <c r="AF10" s="54"/>
      <c r="AG10" s="54"/>
      <c r="AH10" s="54"/>
      <c r="AI10" s="54"/>
      <c r="AJ10" s="54"/>
      <c r="AK10" s="2"/>
      <c r="AL10" s="54">
        <f>データ!V6</f>
        <v>614</v>
      </c>
      <c r="AM10" s="54"/>
      <c r="AN10" s="54"/>
      <c r="AO10" s="54"/>
      <c r="AP10" s="54"/>
      <c r="AQ10" s="54"/>
      <c r="AR10" s="54"/>
      <c r="AS10" s="54"/>
      <c r="AT10" s="53">
        <f>データ!W6</f>
        <v>0.25</v>
      </c>
      <c r="AU10" s="53"/>
      <c r="AV10" s="53"/>
      <c r="AW10" s="53"/>
      <c r="AX10" s="53"/>
      <c r="AY10" s="53"/>
      <c r="AZ10" s="53"/>
      <c r="BA10" s="53"/>
      <c r="BB10" s="53">
        <f>データ!X6</f>
        <v>2456</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79"/>
      <c r="BN47" s="79"/>
      <c r="BO47" s="79"/>
      <c r="BP47" s="79"/>
      <c r="BQ47" s="79"/>
      <c r="BR47" s="79"/>
      <c r="BS47" s="79"/>
      <c r="BT47" s="79"/>
      <c r="BU47" s="79"/>
      <c r="BV47" s="79"/>
      <c r="BW47" s="79"/>
      <c r="BX47" s="79"/>
      <c r="BY47" s="7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79"/>
      <c r="BN48" s="79"/>
      <c r="BO48" s="79"/>
      <c r="BP48" s="79"/>
      <c r="BQ48" s="79"/>
      <c r="BR48" s="79"/>
      <c r="BS48" s="79"/>
      <c r="BT48" s="79"/>
      <c r="BU48" s="79"/>
      <c r="BV48" s="79"/>
      <c r="BW48" s="79"/>
      <c r="BX48" s="79"/>
      <c r="BY48" s="7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79"/>
      <c r="BN49" s="79"/>
      <c r="BO49" s="79"/>
      <c r="BP49" s="79"/>
      <c r="BQ49" s="79"/>
      <c r="BR49" s="79"/>
      <c r="BS49" s="79"/>
      <c r="BT49" s="79"/>
      <c r="BU49" s="79"/>
      <c r="BV49" s="79"/>
      <c r="BW49" s="79"/>
      <c r="BX49" s="79"/>
      <c r="BY49" s="7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79"/>
      <c r="BN50" s="79"/>
      <c r="BO50" s="79"/>
      <c r="BP50" s="79"/>
      <c r="BQ50" s="79"/>
      <c r="BR50" s="79"/>
      <c r="BS50" s="79"/>
      <c r="BT50" s="79"/>
      <c r="BU50" s="79"/>
      <c r="BV50" s="79"/>
      <c r="BW50" s="79"/>
      <c r="BX50" s="79"/>
      <c r="BY50" s="7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79"/>
      <c r="BN51" s="79"/>
      <c r="BO51" s="79"/>
      <c r="BP51" s="79"/>
      <c r="BQ51" s="79"/>
      <c r="BR51" s="79"/>
      <c r="BS51" s="79"/>
      <c r="BT51" s="79"/>
      <c r="BU51" s="79"/>
      <c r="BV51" s="79"/>
      <c r="BW51" s="79"/>
      <c r="BX51" s="79"/>
      <c r="BY51" s="7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79"/>
      <c r="BN52" s="79"/>
      <c r="BO52" s="79"/>
      <c r="BP52" s="79"/>
      <c r="BQ52" s="79"/>
      <c r="BR52" s="79"/>
      <c r="BS52" s="79"/>
      <c r="BT52" s="79"/>
      <c r="BU52" s="79"/>
      <c r="BV52" s="79"/>
      <c r="BW52" s="79"/>
      <c r="BX52" s="79"/>
      <c r="BY52" s="7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79"/>
      <c r="BN53" s="79"/>
      <c r="BO53" s="79"/>
      <c r="BP53" s="79"/>
      <c r="BQ53" s="79"/>
      <c r="BR53" s="79"/>
      <c r="BS53" s="79"/>
      <c r="BT53" s="79"/>
      <c r="BU53" s="79"/>
      <c r="BV53" s="79"/>
      <c r="BW53" s="79"/>
      <c r="BX53" s="79"/>
      <c r="BY53" s="7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79"/>
      <c r="BN54" s="79"/>
      <c r="BO54" s="79"/>
      <c r="BP54" s="79"/>
      <c r="BQ54" s="79"/>
      <c r="BR54" s="79"/>
      <c r="BS54" s="79"/>
      <c r="BT54" s="79"/>
      <c r="BU54" s="79"/>
      <c r="BV54" s="79"/>
      <c r="BW54" s="79"/>
      <c r="BX54" s="79"/>
      <c r="BY54" s="7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79"/>
      <c r="BN55" s="79"/>
      <c r="BO55" s="79"/>
      <c r="BP55" s="79"/>
      <c r="BQ55" s="79"/>
      <c r="BR55" s="79"/>
      <c r="BS55" s="79"/>
      <c r="BT55" s="79"/>
      <c r="BU55" s="79"/>
      <c r="BV55" s="79"/>
      <c r="BW55" s="79"/>
      <c r="BX55" s="79"/>
      <c r="BY55" s="7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79"/>
      <c r="BN56" s="79"/>
      <c r="BO56" s="79"/>
      <c r="BP56" s="79"/>
      <c r="BQ56" s="79"/>
      <c r="BR56" s="79"/>
      <c r="BS56" s="79"/>
      <c r="BT56" s="79"/>
      <c r="BU56" s="79"/>
      <c r="BV56" s="79"/>
      <c r="BW56" s="79"/>
      <c r="BX56" s="79"/>
      <c r="BY56" s="7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79"/>
      <c r="BN57" s="79"/>
      <c r="BO57" s="79"/>
      <c r="BP57" s="79"/>
      <c r="BQ57" s="79"/>
      <c r="BR57" s="79"/>
      <c r="BS57" s="79"/>
      <c r="BT57" s="79"/>
      <c r="BU57" s="79"/>
      <c r="BV57" s="79"/>
      <c r="BW57" s="79"/>
      <c r="BX57" s="79"/>
      <c r="BY57" s="7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79"/>
      <c r="BN58" s="79"/>
      <c r="BO58" s="79"/>
      <c r="BP58" s="79"/>
      <c r="BQ58" s="79"/>
      <c r="BR58" s="79"/>
      <c r="BS58" s="79"/>
      <c r="BT58" s="79"/>
      <c r="BU58" s="79"/>
      <c r="BV58" s="79"/>
      <c r="BW58" s="79"/>
      <c r="BX58" s="79"/>
      <c r="BY58" s="7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79"/>
      <c r="BN59" s="79"/>
      <c r="BO59" s="79"/>
      <c r="BP59" s="79"/>
      <c r="BQ59" s="79"/>
      <c r="BR59" s="79"/>
      <c r="BS59" s="79"/>
      <c r="BT59" s="79"/>
      <c r="BU59" s="79"/>
      <c r="BV59" s="79"/>
      <c r="BW59" s="79"/>
      <c r="BX59" s="79"/>
      <c r="BY59" s="7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79"/>
      <c r="BN60" s="79"/>
      <c r="BO60" s="79"/>
      <c r="BP60" s="79"/>
      <c r="BQ60" s="79"/>
      <c r="BR60" s="79"/>
      <c r="BS60" s="79"/>
      <c r="BT60" s="79"/>
      <c r="BU60" s="79"/>
      <c r="BV60" s="79"/>
      <c r="BW60" s="79"/>
      <c r="BX60" s="79"/>
      <c r="BY60" s="7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79"/>
      <c r="BN61" s="79"/>
      <c r="BO61" s="79"/>
      <c r="BP61" s="79"/>
      <c r="BQ61" s="79"/>
      <c r="BR61" s="79"/>
      <c r="BS61" s="79"/>
      <c r="BT61" s="79"/>
      <c r="BU61" s="79"/>
      <c r="BV61" s="79"/>
      <c r="BW61" s="79"/>
      <c r="BX61" s="79"/>
      <c r="BY61" s="7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79"/>
      <c r="BN62" s="79"/>
      <c r="BO62" s="79"/>
      <c r="BP62" s="79"/>
      <c r="BQ62" s="79"/>
      <c r="BR62" s="79"/>
      <c r="BS62" s="79"/>
      <c r="BT62" s="79"/>
      <c r="BU62" s="79"/>
      <c r="BV62" s="79"/>
      <c r="BW62" s="79"/>
      <c r="BX62" s="79"/>
      <c r="BY62" s="7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fIJTqb3Ic3O94wsUEXE1YLQeRINYHu331VrIn/K7IopkYru9z8BKyuj+Y7T5g/jQ7ypfsIUbNs0Hrs0xxpY94w==" saltValue="9CeiMUPCMAONHuAMqrinx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313904</v>
      </c>
      <c r="D6" s="19">
        <f t="shared" si="3"/>
        <v>46</v>
      </c>
      <c r="E6" s="19">
        <f t="shared" si="3"/>
        <v>18</v>
      </c>
      <c r="F6" s="19">
        <f t="shared" si="3"/>
        <v>0</v>
      </c>
      <c r="G6" s="19">
        <f t="shared" si="3"/>
        <v>0</v>
      </c>
      <c r="H6" s="19" t="str">
        <f t="shared" si="3"/>
        <v>鳥取県　伯耆町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58.39</v>
      </c>
      <c r="P6" s="20">
        <f t="shared" si="3"/>
        <v>6.09</v>
      </c>
      <c r="Q6" s="20">
        <f t="shared" si="3"/>
        <v>100</v>
      </c>
      <c r="R6" s="20">
        <f t="shared" si="3"/>
        <v>3960</v>
      </c>
      <c r="S6" s="20">
        <f t="shared" si="3"/>
        <v>10145</v>
      </c>
      <c r="T6" s="20">
        <f t="shared" si="3"/>
        <v>139.44</v>
      </c>
      <c r="U6" s="20">
        <f t="shared" si="3"/>
        <v>72.760000000000005</v>
      </c>
      <c r="V6" s="20">
        <f t="shared" si="3"/>
        <v>614</v>
      </c>
      <c r="W6" s="20">
        <f t="shared" si="3"/>
        <v>0.25</v>
      </c>
      <c r="X6" s="20">
        <f t="shared" si="3"/>
        <v>2456</v>
      </c>
      <c r="Y6" s="21" t="str">
        <f>IF(Y7="",NA(),Y7)</f>
        <v>-</v>
      </c>
      <c r="Z6" s="21" t="str">
        <f t="shared" ref="Z6:AH6" si="4">IF(Z7="",NA(),Z7)</f>
        <v>-</v>
      </c>
      <c r="AA6" s="21" t="str">
        <f t="shared" si="4"/>
        <v>-</v>
      </c>
      <c r="AB6" s="21" t="str">
        <f t="shared" si="4"/>
        <v>-</v>
      </c>
      <c r="AC6" s="21">
        <f t="shared" si="4"/>
        <v>102.94</v>
      </c>
      <c r="AD6" s="21" t="str">
        <f t="shared" si="4"/>
        <v>-</v>
      </c>
      <c r="AE6" s="21" t="str">
        <f t="shared" si="4"/>
        <v>-</v>
      </c>
      <c r="AF6" s="21" t="str">
        <f t="shared" si="4"/>
        <v>-</v>
      </c>
      <c r="AG6" s="21" t="str">
        <f t="shared" si="4"/>
        <v>-</v>
      </c>
      <c r="AH6" s="21">
        <f t="shared" si="4"/>
        <v>99.24</v>
      </c>
      <c r="AI6" s="20" t="str">
        <f>IF(AI7="","",IF(AI7="-","【-】","【"&amp;SUBSTITUTE(TEXT(AI7,"#,##0.00"),"-","△")&amp;"】"))</f>
        <v>【100.06】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89.91</v>
      </c>
      <c r="AT6" s="20" t="str">
        <f>IF(AT7="","",IF(AT7="-","【-】","【"&amp;SUBSTITUTE(TEXT(AT7,"#,##0.00"),"-","△")&amp;"】"))</f>
        <v>【84.61】</v>
      </c>
      <c r="AU6" s="21" t="str">
        <f>IF(AU7="",NA(),AU7)</f>
        <v>-</v>
      </c>
      <c r="AV6" s="21" t="str">
        <f t="shared" ref="AV6:BD6" si="6">IF(AV7="",NA(),AV7)</f>
        <v>-</v>
      </c>
      <c r="AW6" s="21" t="str">
        <f t="shared" si="6"/>
        <v>-</v>
      </c>
      <c r="AX6" s="21" t="str">
        <f t="shared" si="6"/>
        <v>-</v>
      </c>
      <c r="AY6" s="21">
        <f t="shared" si="6"/>
        <v>156.72</v>
      </c>
      <c r="AZ6" s="21" t="str">
        <f t="shared" si="6"/>
        <v>-</v>
      </c>
      <c r="BA6" s="21" t="str">
        <f t="shared" si="6"/>
        <v>-</v>
      </c>
      <c r="BB6" s="21" t="str">
        <f t="shared" si="6"/>
        <v>-</v>
      </c>
      <c r="BC6" s="21" t="str">
        <f t="shared" si="6"/>
        <v>-</v>
      </c>
      <c r="BD6" s="21">
        <f t="shared" si="6"/>
        <v>103.61</v>
      </c>
      <c r="BE6" s="20" t="str">
        <f>IF(BE7="","",IF(BE7="-","【-】","【"&amp;SUBSTITUTE(TEXT(BE7,"#,##0.00"),"-","△")&amp;"】"))</f>
        <v>【106.63】</v>
      </c>
      <c r="BF6" s="21" t="str">
        <f>IF(BF7="",NA(),BF7)</f>
        <v>-</v>
      </c>
      <c r="BG6" s="21" t="str">
        <f t="shared" ref="BG6:BO6" si="7">IF(BG7="",NA(),BG7)</f>
        <v>-</v>
      </c>
      <c r="BH6" s="21" t="str">
        <f t="shared" si="7"/>
        <v>-</v>
      </c>
      <c r="BI6" s="21" t="str">
        <f t="shared" si="7"/>
        <v>-</v>
      </c>
      <c r="BJ6" s="21">
        <f t="shared" si="7"/>
        <v>654.16</v>
      </c>
      <c r="BK6" s="21" t="str">
        <f t="shared" si="7"/>
        <v>-</v>
      </c>
      <c r="BL6" s="21" t="str">
        <f t="shared" si="7"/>
        <v>-</v>
      </c>
      <c r="BM6" s="21" t="str">
        <f t="shared" si="7"/>
        <v>-</v>
      </c>
      <c r="BN6" s="21" t="str">
        <f t="shared" si="7"/>
        <v>-</v>
      </c>
      <c r="BO6" s="21">
        <f t="shared" si="7"/>
        <v>368.83</v>
      </c>
      <c r="BP6" s="20" t="str">
        <f>IF(BP7="","",IF(BP7="-","【-】","【"&amp;SUBSTITUTE(TEXT(BP7,"#,##0.00"),"-","△")&amp;"】"))</f>
        <v>【386.06】</v>
      </c>
      <c r="BQ6" s="21" t="str">
        <f>IF(BQ7="",NA(),BQ7)</f>
        <v>-</v>
      </c>
      <c r="BR6" s="21" t="str">
        <f t="shared" ref="BR6:BZ6" si="8">IF(BR7="",NA(),BR7)</f>
        <v>-</v>
      </c>
      <c r="BS6" s="21" t="str">
        <f t="shared" si="8"/>
        <v>-</v>
      </c>
      <c r="BT6" s="21" t="str">
        <f t="shared" si="8"/>
        <v>-</v>
      </c>
      <c r="BU6" s="21">
        <f t="shared" si="8"/>
        <v>35.39</v>
      </c>
      <c r="BV6" s="21" t="str">
        <f t="shared" si="8"/>
        <v>-</v>
      </c>
      <c r="BW6" s="21" t="str">
        <f t="shared" si="8"/>
        <v>-</v>
      </c>
      <c r="BX6" s="21" t="str">
        <f t="shared" si="8"/>
        <v>-</v>
      </c>
      <c r="BY6" s="21" t="str">
        <f t="shared" si="8"/>
        <v>-</v>
      </c>
      <c r="BZ6" s="21">
        <f t="shared" si="8"/>
        <v>53.25</v>
      </c>
      <c r="CA6" s="20" t="str">
        <f>IF(CA7="","",IF(CA7="-","【-】","【"&amp;SUBSTITUTE(TEXT(CA7,"#,##0.00"),"-","△")&amp;"】"))</f>
        <v>【51.14】</v>
      </c>
      <c r="CB6" s="21" t="str">
        <f>IF(CB7="",NA(),CB7)</f>
        <v>-</v>
      </c>
      <c r="CC6" s="21" t="str">
        <f t="shared" ref="CC6:CK6" si="9">IF(CC7="",NA(),CC7)</f>
        <v>-</v>
      </c>
      <c r="CD6" s="21" t="str">
        <f t="shared" si="9"/>
        <v>-</v>
      </c>
      <c r="CE6" s="21" t="str">
        <f t="shared" si="9"/>
        <v>-</v>
      </c>
      <c r="CF6" s="21">
        <f t="shared" si="9"/>
        <v>508.56</v>
      </c>
      <c r="CG6" s="21" t="str">
        <f t="shared" si="9"/>
        <v>-</v>
      </c>
      <c r="CH6" s="21" t="str">
        <f t="shared" si="9"/>
        <v>-</v>
      </c>
      <c r="CI6" s="21" t="str">
        <f t="shared" si="9"/>
        <v>-</v>
      </c>
      <c r="CJ6" s="21" t="str">
        <f t="shared" si="9"/>
        <v>-</v>
      </c>
      <c r="CK6" s="21">
        <f t="shared" si="9"/>
        <v>325.45</v>
      </c>
      <c r="CL6" s="20" t="str">
        <f>IF(CL7="","",IF(CL7="-","【-】","【"&amp;SUBSTITUTE(TEXT(CL7,"#,##0.00"),"-","△")&amp;"】"))</f>
        <v>【329.31】</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52.59</v>
      </c>
      <c r="CW6" s="20" t="str">
        <f>IF(CW7="","",IF(CW7="-","【-】","【"&amp;SUBSTITUTE(TEXT(CW7,"#,##0.00"),"-","△")&amp;"】"))</f>
        <v>【54.37】</v>
      </c>
      <c r="CX6" s="21" t="str">
        <f>IF(CX7="",NA(),CX7)</f>
        <v>-</v>
      </c>
      <c r="CY6" s="21" t="str">
        <f t="shared" ref="CY6:DG6" si="11">IF(CY7="",NA(),CY7)</f>
        <v>-</v>
      </c>
      <c r="CZ6" s="21" t="str">
        <f t="shared" si="11"/>
        <v>-</v>
      </c>
      <c r="DA6" s="21" t="str">
        <f t="shared" si="11"/>
        <v>-</v>
      </c>
      <c r="DB6" s="21">
        <f t="shared" si="11"/>
        <v>71.819999999999993</v>
      </c>
      <c r="DC6" s="21" t="str">
        <f t="shared" si="11"/>
        <v>-</v>
      </c>
      <c r="DD6" s="21" t="str">
        <f t="shared" si="11"/>
        <v>-</v>
      </c>
      <c r="DE6" s="21" t="str">
        <f t="shared" si="11"/>
        <v>-</v>
      </c>
      <c r="DF6" s="21" t="str">
        <f t="shared" si="11"/>
        <v>-</v>
      </c>
      <c r="DG6" s="21">
        <f t="shared" si="11"/>
        <v>87.02</v>
      </c>
      <c r="DH6" s="20" t="str">
        <f>IF(DH7="","",IF(DH7="-","【-】","【"&amp;SUBSTITUTE(TEXT(DH7,"#,##0.00"),"-","△")&amp;"】"))</f>
        <v>【84.89】</v>
      </c>
      <c r="DI6" s="21" t="str">
        <f>IF(DI7="",NA(),DI7)</f>
        <v>-</v>
      </c>
      <c r="DJ6" s="21" t="str">
        <f t="shared" ref="DJ6:DR6" si="12">IF(DJ7="",NA(),DJ7)</f>
        <v>-</v>
      </c>
      <c r="DK6" s="21" t="str">
        <f t="shared" si="12"/>
        <v>-</v>
      </c>
      <c r="DL6" s="21" t="str">
        <f t="shared" si="12"/>
        <v>-</v>
      </c>
      <c r="DM6" s="21">
        <f t="shared" si="12"/>
        <v>9.5299999999999994</v>
      </c>
      <c r="DN6" s="21" t="str">
        <f t="shared" si="12"/>
        <v>-</v>
      </c>
      <c r="DO6" s="21" t="str">
        <f t="shared" si="12"/>
        <v>-</v>
      </c>
      <c r="DP6" s="21" t="str">
        <f t="shared" si="12"/>
        <v>-</v>
      </c>
      <c r="DQ6" s="21" t="str">
        <f t="shared" si="12"/>
        <v>-</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313904</v>
      </c>
      <c r="D7" s="23">
        <v>46</v>
      </c>
      <c r="E7" s="23">
        <v>18</v>
      </c>
      <c r="F7" s="23">
        <v>0</v>
      </c>
      <c r="G7" s="23">
        <v>0</v>
      </c>
      <c r="H7" s="23" t="s">
        <v>96</v>
      </c>
      <c r="I7" s="23" t="s">
        <v>97</v>
      </c>
      <c r="J7" s="23" t="s">
        <v>98</v>
      </c>
      <c r="K7" s="23" t="s">
        <v>99</v>
      </c>
      <c r="L7" s="23" t="s">
        <v>100</v>
      </c>
      <c r="M7" s="23" t="s">
        <v>101</v>
      </c>
      <c r="N7" s="24" t="s">
        <v>102</v>
      </c>
      <c r="O7" s="24">
        <v>58.39</v>
      </c>
      <c r="P7" s="24">
        <v>6.09</v>
      </c>
      <c r="Q7" s="24">
        <v>100</v>
      </c>
      <c r="R7" s="24">
        <v>3960</v>
      </c>
      <c r="S7" s="24">
        <v>10145</v>
      </c>
      <c r="T7" s="24">
        <v>139.44</v>
      </c>
      <c r="U7" s="24">
        <v>72.760000000000005</v>
      </c>
      <c r="V7" s="24">
        <v>614</v>
      </c>
      <c r="W7" s="24">
        <v>0.25</v>
      </c>
      <c r="X7" s="24">
        <v>2456</v>
      </c>
      <c r="Y7" s="24" t="s">
        <v>102</v>
      </c>
      <c r="Z7" s="24" t="s">
        <v>102</v>
      </c>
      <c r="AA7" s="24" t="s">
        <v>102</v>
      </c>
      <c r="AB7" s="24" t="s">
        <v>102</v>
      </c>
      <c r="AC7" s="24">
        <v>102.94</v>
      </c>
      <c r="AD7" s="24" t="s">
        <v>102</v>
      </c>
      <c r="AE7" s="24" t="s">
        <v>102</v>
      </c>
      <c r="AF7" s="24" t="s">
        <v>102</v>
      </c>
      <c r="AG7" s="24" t="s">
        <v>102</v>
      </c>
      <c r="AH7" s="24">
        <v>99.24</v>
      </c>
      <c r="AI7" s="24">
        <v>100.06</v>
      </c>
      <c r="AJ7" s="24" t="s">
        <v>102</v>
      </c>
      <c r="AK7" s="24" t="s">
        <v>102</v>
      </c>
      <c r="AL7" s="24" t="s">
        <v>102</v>
      </c>
      <c r="AM7" s="24" t="s">
        <v>102</v>
      </c>
      <c r="AN7" s="24">
        <v>0</v>
      </c>
      <c r="AO7" s="24" t="s">
        <v>102</v>
      </c>
      <c r="AP7" s="24" t="s">
        <v>102</v>
      </c>
      <c r="AQ7" s="24" t="s">
        <v>102</v>
      </c>
      <c r="AR7" s="24" t="s">
        <v>102</v>
      </c>
      <c r="AS7" s="24">
        <v>89.91</v>
      </c>
      <c r="AT7" s="24">
        <v>84.61</v>
      </c>
      <c r="AU7" s="24" t="s">
        <v>102</v>
      </c>
      <c r="AV7" s="24" t="s">
        <v>102</v>
      </c>
      <c r="AW7" s="24" t="s">
        <v>102</v>
      </c>
      <c r="AX7" s="24" t="s">
        <v>102</v>
      </c>
      <c r="AY7" s="24">
        <v>156.72</v>
      </c>
      <c r="AZ7" s="24" t="s">
        <v>102</v>
      </c>
      <c r="BA7" s="24" t="s">
        <v>102</v>
      </c>
      <c r="BB7" s="24" t="s">
        <v>102</v>
      </c>
      <c r="BC7" s="24" t="s">
        <v>102</v>
      </c>
      <c r="BD7" s="24">
        <v>103.61</v>
      </c>
      <c r="BE7" s="24">
        <v>106.63</v>
      </c>
      <c r="BF7" s="24" t="s">
        <v>102</v>
      </c>
      <c r="BG7" s="24" t="s">
        <v>102</v>
      </c>
      <c r="BH7" s="24" t="s">
        <v>102</v>
      </c>
      <c r="BI7" s="24" t="s">
        <v>102</v>
      </c>
      <c r="BJ7" s="24">
        <v>654.16</v>
      </c>
      <c r="BK7" s="24" t="s">
        <v>102</v>
      </c>
      <c r="BL7" s="24" t="s">
        <v>102</v>
      </c>
      <c r="BM7" s="24" t="s">
        <v>102</v>
      </c>
      <c r="BN7" s="24" t="s">
        <v>102</v>
      </c>
      <c r="BO7" s="24">
        <v>368.83</v>
      </c>
      <c r="BP7" s="24">
        <v>386.06</v>
      </c>
      <c r="BQ7" s="24" t="s">
        <v>102</v>
      </c>
      <c r="BR7" s="24" t="s">
        <v>102</v>
      </c>
      <c r="BS7" s="24" t="s">
        <v>102</v>
      </c>
      <c r="BT7" s="24" t="s">
        <v>102</v>
      </c>
      <c r="BU7" s="24">
        <v>35.39</v>
      </c>
      <c r="BV7" s="24" t="s">
        <v>102</v>
      </c>
      <c r="BW7" s="24" t="s">
        <v>102</v>
      </c>
      <c r="BX7" s="24" t="s">
        <v>102</v>
      </c>
      <c r="BY7" s="24" t="s">
        <v>102</v>
      </c>
      <c r="BZ7" s="24">
        <v>53.25</v>
      </c>
      <c r="CA7" s="24">
        <v>51.14</v>
      </c>
      <c r="CB7" s="24" t="s">
        <v>102</v>
      </c>
      <c r="CC7" s="24" t="s">
        <v>102</v>
      </c>
      <c r="CD7" s="24" t="s">
        <v>102</v>
      </c>
      <c r="CE7" s="24" t="s">
        <v>102</v>
      </c>
      <c r="CF7" s="24">
        <v>508.56</v>
      </c>
      <c r="CG7" s="24" t="s">
        <v>102</v>
      </c>
      <c r="CH7" s="24" t="s">
        <v>102</v>
      </c>
      <c r="CI7" s="24" t="s">
        <v>102</v>
      </c>
      <c r="CJ7" s="24" t="s">
        <v>102</v>
      </c>
      <c r="CK7" s="24">
        <v>325.45</v>
      </c>
      <c r="CL7" s="24">
        <v>329.31</v>
      </c>
      <c r="CM7" s="24" t="s">
        <v>102</v>
      </c>
      <c r="CN7" s="24" t="s">
        <v>102</v>
      </c>
      <c r="CO7" s="24" t="s">
        <v>102</v>
      </c>
      <c r="CP7" s="24" t="s">
        <v>102</v>
      </c>
      <c r="CQ7" s="24" t="s">
        <v>102</v>
      </c>
      <c r="CR7" s="24" t="s">
        <v>102</v>
      </c>
      <c r="CS7" s="24" t="s">
        <v>102</v>
      </c>
      <c r="CT7" s="24" t="s">
        <v>102</v>
      </c>
      <c r="CU7" s="24" t="s">
        <v>102</v>
      </c>
      <c r="CV7" s="24">
        <v>52.59</v>
      </c>
      <c r="CW7" s="24">
        <v>54.37</v>
      </c>
      <c r="CX7" s="24" t="s">
        <v>102</v>
      </c>
      <c r="CY7" s="24" t="s">
        <v>102</v>
      </c>
      <c r="CZ7" s="24" t="s">
        <v>102</v>
      </c>
      <c r="DA7" s="24" t="s">
        <v>102</v>
      </c>
      <c r="DB7" s="24">
        <v>71.819999999999993</v>
      </c>
      <c r="DC7" s="24" t="s">
        <v>102</v>
      </c>
      <c r="DD7" s="24" t="s">
        <v>102</v>
      </c>
      <c r="DE7" s="24" t="s">
        <v>102</v>
      </c>
      <c r="DF7" s="24" t="s">
        <v>102</v>
      </c>
      <c r="DG7" s="24">
        <v>87.02</v>
      </c>
      <c r="DH7" s="24">
        <v>84.89</v>
      </c>
      <c r="DI7" s="24" t="s">
        <v>102</v>
      </c>
      <c r="DJ7" s="24" t="s">
        <v>102</v>
      </c>
      <c r="DK7" s="24" t="s">
        <v>102</v>
      </c>
      <c r="DL7" s="24" t="s">
        <v>102</v>
      </c>
      <c r="DM7" s="24">
        <v>9.5299999999999994</v>
      </c>
      <c r="DN7" s="24" t="s">
        <v>102</v>
      </c>
      <c r="DO7" s="24" t="s">
        <v>102</v>
      </c>
      <c r="DP7" s="24" t="s">
        <v>102</v>
      </c>
      <c r="DQ7" s="24" t="s">
        <v>102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金田 学</cp:lastModifiedBy>
  <cp:lastPrinted>2026-01-22T05:22:37Z</cp:lastPrinted>
  <dcterms:created xsi:type="dcterms:W3CDTF">2025-12-23T06:31:07Z</dcterms:created>
  <dcterms:modified xsi:type="dcterms:W3CDTF">2026-01-22T05:23:01Z</dcterms:modified>
  <cp:category/>
</cp:coreProperties>
</file>